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Лист1" sheetId="1" r:id="rId1"/>
  </sheets>
  <definedNames>
    <definedName name="_xlnm.Print_Area" localSheetId="0">Лист1!$A$1:$CT$29</definedName>
  </definedNames>
  <calcPr calcId="152511"/>
</workbook>
</file>

<file path=xl/calcChain.xml><?xml version="1.0" encoding="utf-8"?>
<calcChain xmlns="http://schemas.openxmlformats.org/spreadsheetml/2006/main">
  <c r="CB24" i="1" l="1"/>
  <c r="CC24" i="1" s="1"/>
  <c r="CA24" i="1"/>
  <c r="BZ24" i="1"/>
  <c r="CA26" i="1"/>
  <c r="BZ26" i="1"/>
  <c r="CC25" i="1"/>
  <c r="CC6" i="1"/>
  <c r="CC7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5" i="1"/>
  <c r="CB26" i="1" l="1"/>
  <c r="CC26" i="1" s="1"/>
  <c r="CK25" i="1"/>
  <c r="CJ25" i="1"/>
  <c r="CK6" i="1"/>
  <c r="CK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J6" i="1"/>
  <c r="CJ7" i="1"/>
  <c r="CJ8" i="1"/>
  <c r="CJ9" i="1"/>
  <c r="CJ10" i="1"/>
  <c r="CJ11" i="1"/>
  <c r="CJ12" i="1"/>
  <c r="CJ13" i="1"/>
  <c r="CJ14" i="1"/>
  <c r="CJ15" i="1"/>
  <c r="CJ16" i="1"/>
  <c r="CJ17" i="1"/>
  <c r="CJ18" i="1"/>
  <c r="CJ19" i="1"/>
  <c r="CJ20" i="1"/>
  <c r="CJ21" i="1"/>
  <c r="CJ22" i="1"/>
  <c r="CJ23" i="1"/>
  <c r="CK5" i="1"/>
  <c r="CJ5" i="1"/>
  <c r="CT25" i="1"/>
  <c r="CS24" i="1"/>
  <c r="CS26" i="1" s="1"/>
  <c r="CR24" i="1"/>
  <c r="CR26" i="1" s="1"/>
  <c r="CQ24" i="1"/>
  <c r="CQ26" i="1" s="1"/>
  <c r="CT23" i="1"/>
  <c r="CT22" i="1"/>
  <c r="CT21" i="1"/>
  <c r="CT20" i="1"/>
  <c r="CT19" i="1"/>
  <c r="CT18" i="1"/>
  <c r="CT17" i="1"/>
  <c r="CT16" i="1"/>
  <c r="CT15" i="1"/>
  <c r="CT14" i="1"/>
  <c r="CT13" i="1"/>
  <c r="CT12" i="1"/>
  <c r="CT11" i="1"/>
  <c r="CT10" i="1"/>
  <c r="CT9" i="1"/>
  <c r="CT8" i="1"/>
  <c r="CT7" i="1"/>
  <c r="CT6" i="1"/>
  <c r="CT5" i="1"/>
  <c r="CI24" i="1"/>
  <c r="CI26" i="1" s="1"/>
  <c r="CL23" i="1"/>
  <c r="CL22" i="1"/>
  <c r="CL21" i="1"/>
  <c r="CL20" i="1"/>
  <c r="CL19" i="1"/>
  <c r="CL18" i="1"/>
  <c r="CL17" i="1"/>
  <c r="CL16" i="1"/>
  <c r="CL15" i="1"/>
  <c r="CL14" i="1"/>
  <c r="CL13" i="1"/>
  <c r="CL12" i="1"/>
  <c r="CL11" i="1"/>
  <c r="CL10" i="1"/>
  <c r="CL9" i="1"/>
  <c r="CL8" i="1"/>
  <c r="CL7" i="1"/>
  <c r="CL6" i="1"/>
  <c r="CK24" i="1"/>
  <c r="CJ24" i="1"/>
  <c r="CM24" i="1"/>
  <c r="CM26" i="1"/>
  <c r="CT26" i="1" l="1"/>
  <c r="CT24" i="1"/>
  <c r="CL24" i="1"/>
  <c r="CJ26" i="1"/>
  <c r="CK26" i="1"/>
  <c r="CL5" i="1"/>
  <c r="CL25" i="1"/>
  <c r="CL26" i="1" l="1"/>
  <c r="CP25" i="1"/>
  <c r="CO24" i="1"/>
  <c r="CO26" i="1" s="1"/>
  <c r="CN24" i="1"/>
  <c r="CN26" i="1" s="1"/>
  <c r="CP23" i="1"/>
  <c r="CP22" i="1"/>
  <c r="CP21" i="1"/>
  <c r="CP20" i="1"/>
  <c r="CP19" i="1"/>
  <c r="CP18" i="1"/>
  <c r="CP17" i="1"/>
  <c r="CP16" i="1"/>
  <c r="CP15" i="1"/>
  <c r="CP14" i="1"/>
  <c r="CP13" i="1"/>
  <c r="CP12" i="1"/>
  <c r="CP11" i="1"/>
  <c r="CP10" i="1"/>
  <c r="CP9" i="1"/>
  <c r="CP8" i="1"/>
  <c r="CP7" i="1"/>
  <c r="CP6" i="1"/>
  <c r="CP5" i="1"/>
  <c r="CG25" i="1"/>
  <c r="CF24" i="1"/>
  <c r="CF26" i="1" s="1"/>
  <c r="CE24" i="1"/>
  <c r="CE26" i="1" s="1"/>
  <c r="CD24" i="1"/>
  <c r="CD26" i="1" s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P26" i="1" l="1"/>
  <c r="CP24" i="1"/>
  <c r="CG26" i="1"/>
  <c r="CG24" i="1"/>
  <c r="BY25" i="1"/>
  <c r="BX24" i="1"/>
  <c r="BX26" i="1" s="1"/>
  <c r="BW24" i="1"/>
  <c r="BW26" i="1" s="1"/>
  <c r="BV24" i="1"/>
  <c r="BV26" i="1" s="1"/>
  <c r="BY23" i="1"/>
  <c r="BY22" i="1"/>
  <c r="BY21" i="1"/>
  <c r="BY20" i="1"/>
  <c r="BY19" i="1"/>
  <c r="BY18" i="1"/>
  <c r="BY17" i="1"/>
  <c r="BY16" i="1"/>
  <c r="BY15" i="1"/>
  <c r="BY14" i="1"/>
  <c r="BY13" i="1"/>
  <c r="BY12" i="1"/>
  <c r="BY11" i="1"/>
  <c r="BY10" i="1"/>
  <c r="BY9" i="1"/>
  <c r="BY8" i="1"/>
  <c r="BY7" i="1"/>
  <c r="BY6" i="1"/>
  <c r="BY5" i="1"/>
  <c r="BU25" i="1"/>
  <c r="BT24" i="1"/>
  <c r="BT26" i="1" s="1"/>
  <c r="BS24" i="1"/>
  <c r="BS26" i="1" s="1"/>
  <c r="BR24" i="1"/>
  <c r="BR26" i="1" s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Y26" i="1" l="1"/>
  <c r="BY24" i="1"/>
  <c r="BU26" i="1"/>
  <c r="BU24" i="1"/>
  <c r="BQ25" i="1" l="1"/>
  <c r="BP24" i="1"/>
  <c r="BP26" i="1" s="1"/>
  <c r="BO24" i="1"/>
  <c r="BO26" i="1" s="1"/>
  <c r="BN24" i="1"/>
  <c r="BN26" i="1" s="1"/>
  <c r="BQ23" i="1"/>
  <c r="BQ22" i="1"/>
  <c r="BQ21" i="1"/>
  <c r="BQ20" i="1"/>
  <c r="BQ19" i="1"/>
  <c r="BQ18" i="1"/>
  <c r="BQ17" i="1"/>
  <c r="BQ16" i="1"/>
  <c r="BQ15" i="1"/>
  <c r="BQ14" i="1"/>
  <c r="BQ13" i="1"/>
  <c r="BQ12" i="1"/>
  <c r="BQ11" i="1"/>
  <c r="BQ10" i="1"/>
  <c r="BQ9" i="1"/>
  <c r="BQ8" i="1"/>
  <c r="BQ7" i="1"/>
  <c r="BQ6" i="1"/>
  <c r="BQ5" i="1"/>
  <c r="BQ26" i="1" l="1"/>
  <c r="BQ24" i="1"/>
  <c r="G25" i="1" l="1"/>
  <c r="C25" i="1" s="1"/>
  <c r="H6" i="1" l="1"/>
  <c r="D6" i="1" s="1"/>
  <c r="H7" i="1"/>
  <c r="D7" i="1" s="1"/>
  <c r="H8" i="1"/>
  <c r="D8" i="1" s="1"/>
  <c r="H9" i="1"/>
  <c r="D9" i="1" s="1"/>
  <c r="H10" i="1"/>
  <c r="D10" i="1" s="1"/>
  <c r="H11" i="1"/>
  <c r="D11" i="1" s="1"/>
  <c r="H12" i="1"/>
  <c r="D12" i="1" s="1"/>
  <c r="H13" i="1"/>
  <c r="D13" i="1" s="1"/>
  <c r="H14" i="1"/>
  <c r="D14" i="1" s="1"/>
  <c r="H15" i="1"/>
  <c r="D15" i="1" s="1"/>
  <c r="H16" i="1"/>
  <c r="D16" i="1" s="1"/>
  <c r="H17" i="1"/>
  <c r="D17" i="1" s="1"/>
  <c r="H18" i="1"/>
  <c r="D18" i="1" s="1"/>
  <c r="H19" i="1"/>
  <c r="D19" i="1" s="1"/>
  <c r="H20" i="1"/>
  <c r="D20" i="1" s="1"/>
  <c r="H21" i="1"/>
  <c r="D21" i="1" s="1"/>
  <c r="H22" i="1"/>
  <c r="D22" i="1" s="1"/>
  <c r="H23" i="1"/>
  <c r="D23" i="1" s="1"/>
  <c r="H5" i="1"/>
  <c r="D5" i="1" s="1"/>
  <c r="G6" i="1"/>
  <c r="C6" i="1" s="1"/>
  <c r="G7" i="1"/>
  <c r="C7" i="1" s="1"/>
  <c r="G8" i="1"/>
  <c r="C8" i="1" s="1"/>
  <c r="G9" i="1"/>
  <c r="C9" i="1" s="1"/>
  <c r="G10" i="1"/>
  <c r="C10" i="1" s="1"/>
  <c r="G11" i="1"/>
  <c r="C11" i="1" s="1"/>
  <c r="G12" i="1"/>
  <c r="C12" i="1" s="1"/>
  <c r="G13" i="1"/>
  <c r="C13" i="1" s="1"/>
  <c r="G14" i="1"/>
  <c r="C14" i="1" s="1"/>
  <c r="G15" i="1"/>
  <c r="C15" i="1" s="1"/>
  <c r="G16" i="1"/>
  <c r="C16" i="1" s="1"/>
  <c r="G17" i="1"/>
  <c r="C17" i="1" s="1"/>
  <c r="G18" i="1"/>
  <c r="C18" i="1" s="1"/>
  <c r="G19" i="1"/>
  <c r="C19" i="1" s="1"/>
  <c r="G20" i="1"/>
  <c r="C20" i="1" s="1"/>
  <c r="G21" i="1"/>
  <c r="C21" i="1" s="1"/>
  <c r="G22" i="1"/>
  <c r="C22" i="1" s="1"/>
  <c r="G23" i="1"/>
  <c r="C23" i="1" s="1"/>
  <c r="G5" i="1"/>
  <c r="C5" i="1" s="1"/>
  <c r="F5" i="1"/>
  <c r="F7" i="1"/>
  <c r="H25" i="1"/>
  <c r="D25" i="1" s="1"/>
  <c r="BC24" i="1"/>
  <c r="BD24" i="1"/>
  <c r="BB24" i="1"/>
  <c r="BC26" i="1"/>
  <c r="BD26" i="1"/>
  <c r="BB26" i="1"/>
  <c r="BE26" i="1"/>
  <c r="BE24" i="1"/>
  <c r="AY24" i="1" l="1"/>
  <c r="AZ24" i="1"/>
  <c r="AZ26" i="1" s="1"/>
  <c r="BA26" i="1" s="1"/>
  <c r="AX24" i="1"/>
  <c r="AX26" i="1" s="1"/>
  <c r="BA24" i="1"/>
  <c r="AY26" i="1"/>
  <c r="BA25" i="1"/>
  <c r="AS21" i="1" l="1"/>
  <c r="BH24" i="1"/>
  <c r="BG24" i="1"/>
  <c r="BJ24" i="1" l="1"/>
  <c r="BJ26" i="1" s="1"/>
  <c r="BF24" i="1" l="1"/>
  <c r="BG26" i="1"/>
  <c r="BH26" i="1"/>
  <c r="BF26" i="1"/>
  <c r="BI24" i="1"/>
  <c r="BI2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5" i="1"/>
  <c r="BI26" i="1" l="1"/>
  <c r="BL24" i="1"/>
  <c r="BL26" i="1" s="1"/>
  <c r="BM24" i="1"/>
  <c r="BM26" i="1" s="1"/>
  <c r="BK24" i="1"/>
  <c r="BK26" i="1" s="1"/>
  <c r="F25" i="1"/>
  <c r="F10" i="1"/>
  <c r="R24" i="1"/>
  <c r="M19" i="1"/>
  <c r="M23" i="1"/>
  <c r="AW19" i="1" l="1"/>
  <c r="AS19" i="1"/>
  <c r="AO19" i="1"/>
  <c r="AK19" i="1"/>
  <c r="AG19" i="1"/>
  <c r="AC19" i="1"/>
  <c r="U19" i="1"/>
  <c r="Q19" i="1"/>
  <c r="I19" i="1"/>
  <c r="F19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0" i="1"/>
  <c r="U21" i="1"/>
  <c r="U22" i="1"/>
  <c r="U23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20" i="1"/>
  <c r="Q21" i="1"/>
  <c r="Q22" i="1"/>
  <c r="Q23" i="1"/>
  <c r="U5" i="1"/>
  <c r="Q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20" i="1"/>
  <c r="M21" i="1"/>
  <c r="M22" i="1"/>
  <c r="E19" i="1" l="1"/>
  <c r="AC18" i="1"/>
  <c r="AW25" i="1" l="1"/>
  <c r="AV24" i="1"/>
  <c r="AV26" i="1" s="1"/>
  <c r="AU24" i="1"/>
  <c r="AU26" i="1" s="1"/>
  <c r="AT24" i="1"/>
  <c r="AT26" i="1" s="1"/>
  <c r="AW23" i="1"/>
  <c r="AW22" i="1"/>
  <c r="AW21" i="1"/>
  <c r="AW20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26" i="1" l="1"/>
  <c r="AW24" i="1"/>
  <c r="AK20" i="1" l="1"/>
  <c r="AS25" i="1" l="1"/>
  <c r="AR24" i="1"/>
  <c r="AR26" i="1" s="1"/>
  <c r="AQ24" i="1"/>
  <c r="AQ26" i="1" s="1"/>
  <c r="AP24" i="1"/>
  <c r="AP26" i="1" s="1"/>
  <c r="AS23" i="1"/>
  <c r="AS22" i="1"/>
  <c r="AS20" i="1"/>
  <c r="AS18" i="1"/>
  <c r="AS17" i="1"/>
  <c r="AS16" i="1"/>
  <c r="AS15" i="1"/>
  <c r="AS14" i="1"/>
  <c r="AS13" i="1"/>
  <c r="AS12" i="1"/>
  <c r="AS11" i="1"/>
  <c r="AS10" i="1"/>
  <c r="AS9" i="1"/>
  <c r="AS8" i="1"/>
  <c r="AS7" i="1"/>
  <c r="AS6" i="1"/>
  <c r="AS5" i="1"/>
  <c r="AS26" i="1" l="1"/>
  <c r="AS24" i="1"/>
  <c r="AO25" i="1" l="1"/>
  <c r="AN24" i="1"/>
  <c r="AN26" i="1" s="1"/>
  <c r="AM24" i="1"/>
  <c r="AM26" i="1" s="1"/>
  <c r="AL24" i="1"/>
  <c r="AL26" i="1" s="1"/>
  <c r="AO23" i="1"/>
  <c r="AO22" i="1"/>
  <c r="AO21" i="1"/>
  <c r="AO20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C10" i="1"/>
  <c r="AC9" i="1"/>
  <c r="AC11" i="1"/>
  <c r="AK25" i="1"/>
  <c r="AJ24" i="1"/>
  <c r="AJ26" i="1" s="1"/>
  <c r="AI24" i="1"/>
  <c r="AI26" i="1" s="1"/>
  <c r="AH24" i="1"/>
  <c r="AH26" i="1" s="1"/>
  <c r="AK23" i="1"/>
  <c r="AK22" i="1"/>
  <c r="AK21" i="1"/>
  <c r="AK18" i="1"/>
  <c r="AK17" i="1"/>
  <c r="AK16" i="1"/>
  <c r="AK15" i="1"/>
  <c r="AK14" i="1"/>
  <c r="AK13" i="1"/>
  <c r="AK12" i="1"/>
  <c r="AK11" i="1"/>
  <c r="AK10" i="1"/>
  <c r="AK9" i="1"/>
  <c r="AK8" i="1"/>
  <c r="AK7" i="1"/>
  <c r="AK6" i="1"/>
  <c r="AK5" i="1"/>
  <c r="AK24" i="1"/>
  <c r="B24" i="1"/>
  <c r="B26" i="1" s="1"/>
  <c r="AE24" i="1"/>
  <c r="AF24" i="1"/>
  <c r="AF26" i="1" s="1"/>
  <c r="AE26" i="1"/>
  <c r="AD24" i="1"/>
  <c r="AD26" i="1" s="1"/>
  <c r="AA24" i="1"/>
  <c r="AA26" i="1" s="1"/>
  <c r="AB24" i="1"/>
  <c r="AB26" i="1" s="1"/>
  <c r="Z24" i="1"/>
  <c r="Z26" i="1" s="1"/>
  <c r="AG25" i="1"/>
  <c r="AG23" i="1"/>
  <c r="AG22" i="1"/>
  <c r="AG21" i="1"/>
  <c r="AG20" i="1"/>
  <c r="AG18" i="1"/>
  <c r="AG17" i="1"/>
  <c r="AG16" i="1"/>
  <c r="AG15" i="1"/>
  <c r="AG14" i="1"/>
  <c r="AG13" i="1"/>
  <c r="AG12" i="1"/>
  <c r="AG11" i="1"/>
  <c r="AG10" i="1"/>
  <c r="AG9" i="1"/>
  <c r="AG8" i="1"/>
  <c r="AG7" i="1"/>
  <c r="AG6" i="1"/>
  <c r="AG5" i="1"/>
  <c r="AC25" i="1"/>
  <c r="AC23" i="1"/>
  <c r="AC22" i="1"/>
  <c r="AC21" i="1"/>
  <c r="AC20" i="1"/>
  <c r="AC17" i="1"/>
  <c r="AC16" i="1"/>
  <c r="AC15" i="1"/>
  <c r="AC14" i="1"/>
  <c r="AC13" i="1"/>
  <c r="AC12" i="1"/>
  <c r="AC8" i="1"/>
  <c r="AC7" i="1"/>
  <c r="AC6" i="1"/>
  <c r="AC5" i="1"/>
  <c r="E25" i="1"/>
  <c r="J24" i="1"/>
  <c r="N24" i="1"/>
  <c r="N26" i="1" s="1"/>
  <c r="S24" i="1"/>
  <c r="S26" i="1"/>
  <c r="O24" i="1"/>
  <c r="O26" i="1" s="1"/>
  <c r="M25" i="1"/>
  <c r="U25" i="1"/>
  <c r="I25" i="1"/>
  <c r="Q25" i="1"/>
  <c r="K24" i="1"/>
  <c r="K26" i="1" s="1"/>
  <c r="F6" i="1"/>
  <c r="F8" i="1"/>
  <c r="F9" i="1"/>
  <c r="F11" i="1"/>
  <c r="F12" i="1"/>
  <c r="F13" i="1"/>
  <c r="F14" i="1"/>
  <c r="F15" i="1"/>
  <c r="F16" i="1"/>
  <c r="F17" i="1"/>
  <c r="F18" i="1"/>
  <c r="F20" i="1"/>
  <c r="F21" i="1"/>
  <c r="F22" i="1"/>
  <c r="F23" i="1"/>
  <c r="E6" i="1"/>
  <c r="E7" i="1"/>
  <c r="E9" i="1"/>
  <c r="E11" i="1"/>
  <c r="E12" i="1"/>
  <c r="E13" i="1"/>
  <c r="E14" i="1"/>
  <c r="E15" i="1"/>
  <c r="E16" i="1"/>
  <c r="E20" i="1"/>
  <c r="E22" i="1"/>
  <c r="R26" i="1"/>
  <c r="J26" i="1"/>
  <c r="T24" i="1"/>
  <c r="U24" i="1" s="1"/>
  <c r="I8" i="1"/>
  <c r="T26" i="1"/>
  <c r="U26" i="1" s="1"/>
  <c r="F24" i="1"/>
  <c r="F26" i="1" s="1"/>
  <c r="P24" i="1"/>
  <c r="P26" i="1" s="1"/>
  <c r="E17" i="1"/>
  <c r="I23" i="1"/>
  <c r="I22" i="1"/>
  <c r="I21" i="1"/>
  <c r="I20" i="1"/>
  <c r="I18" i="1"/>
  <c r="I17" i="1"/>
  <c r="I16" i="1"/>
  <c r="I15" i="1"/>
  <c r="I14" i="1"/>
  <c r="I13" i="1"/>
  <c r="I12" i="1"/>
  <c r="I11" i="1"/>
  <c r="I9" i="1"/>
  <c r="I7" i="1"/>
  <c r="I6" i="1"/>
  <c r="AK26" i="1" l="1"/>
  <c r="E18" i="1"/>
  <c r="E21" i="1"/>
  <c r="Q24" i="1"/>
  <c r="AC24" i="1"/>
  <c r="Q26" i="1"/>
  <c r="AG24" i="1"/>
  <c r="E23" i="1"/>
  <c r="AC26" i="1"/>
  <c r="AG26" i="1"/>
  <c r="C24" i="1"/>
  <c r="C26" i="1" s="1"/>
  <c r="G24" i="1"/>
  <c r="G26" i="1" s="1"/>
  <c r="I10" i="1"/>
  <c r="E10" i="1"/>
  <c r="E8" i="1"/>
  <c r="AO26" i="1"/>
  <c r="AO24" i="1"/>
  <c r="L24" i="1"/>
  <c r="M24" i="1" s="1"/>
  <c r="I5" i="1"/>
  <c r="M5" i="1"/>
  <c r="L26" i="1" l="1"/>
  <c r="M26" i="1" s="1"/>
  <c r="H24" i="1"/>
  <c r="E5" i="1" l="1"/>
  <c r="D24" i="1"/>
  <c r="H26" i="1"/>
  <c r="I26" i="1" s="1"/>
  <c r="I24" i="1"/>
  <c r="D26" i="1" l="1"/>
  <c r="E26" i="1" s="1"/>
  <c r="E24" i="1"/>
</calcChain>
</file>

<file path=xl/sharedStrings.xml><?xml version="1.0" encoding="utf-8"?>
<sst xmlns="http://schemas.openxmlformats.org/spreadsheetml/2006/main" count="206" uniqueCount="65">
  <si>
    <t>озимая рожь</t>
  </si>
  <si>
    <t>озимая пшеница</t>
  </si>
  <si>
    <t>озимые зерновые - всего</t>
  </si>
  <si>
    <t>озимый рыжик</t>
  </si>
  <si>
    <t>план</t>
  </si>
  <si>
    <t>обмолочено, га</t>
  </si>
  <si>
    <t>валовой сбор, тонн</t>
  </si>
  <si>
    <t>урожайность, ц/га</t>
  </si>
  <si>
    <t>Наименование хозяйств</t>
  </si>
  <si>
    <t>ООО "Агропродукт"</t>
  </si>
  <si>
    <t>ООО "Преображенское"</t>
  </si>
  <si>
    <t>ООО "Агрофирма "Рубеж"</t>
  </si>
  <si>
    <t>СХА «Калинино»</t>
  </si>
  <si>
    <t>СХА «Урожай»</t>
  </si>
  <si>
    <t>ООО "Золотой колос Поволжья"</t>
  </si>
  <si>
    <t>ООО "Вектор"</t>
  </si>
  <si>
    <t>ООО "Освобождение"</t>
  </si>
  <si>
    <t>ООО "Агрофирма Простор"</t>
  </si>
  <si>
    <t>СА «Камеликская»</t>
  </si>
  <si>
    <t>СХА  "Колос"</t>
  </si>
  <si>
    <t>ФГУП Россельхозакадемии «Солянское»</t>
  </si>
  <si>
    <t>ООО "Любицкое"</t>
  </si>
  <si>
    <t>ООО "Заречное"</t>
  </si>
  <si>
    <t>СПК "Боброво-Гайский"</t>
  </si>
  <si>
    <t>Итого по коллективным</t>
  </si>
  <si>
    <t>Всего по району</t>
  </si>
  <si>
    <t>05</t>
  </si>
  <si>
    <t>06</t>
  </si>
  <si>
    <t>02</t>
  </si>
  <si>
    <t>04</t>
  </si>
  <si>
    <t>07</t>
  </si>
  <si>
    <t>08</t>
  </si>
  <si>
    <t>Итого по КфХ</t>
  </si>
  <si>
    <t>ячмень</t>
  </si>
  <si>
    <t>горчица</t>
  </si>
  <si>
    <t>Зерновые зернобобовые - всего</t>
  </si>
  <si>
    <t>овес</t>
  </si>
  <si>
    <t>25</t>
  </si>
  <si>
    <t>26</t>
  </si>
  <si>
    <t>15</t>
  </si>
  <si>
    <t>16</t>
  </si>
  <si>
    <t>яровая пшеница</t>
  </si>
  <si>
    <t>29</t>
  </si>
  <si>
    <t>30</t>
  </si>
  <si>
    <t>27</t>
  </si>
  <si>
    <t>28</t>
  </si>
  <si>
    <t>нут</t>
  </si>
  <si>
    <t>просо</t>
  </si>
  <si>
    <t>ООО "АП Атикс"</t>
  </si>
  <si>
    <t>ООО "Агрофорвард"</t>
  </si>
  <si>
    <t>ООО "Адженда"</t>
  </si>
  <si>
    <t>ООО "ТД и К"</t>
  </si>
  <si>
    <t>сев озимых</t>
  </si>
  <si>
    <t>пшеница</t>
  </si>
  <si>
    <t>рожь</t>
  </si>
  <si>
    <t>рыжик</t>
  </si>
  <si>
    <t>сафлор</t>
  </si>
  <si>
    <t>посеяно озимых зерновых всего</t>
  </si>
  <si>
    <t>гречиха</t>
  </si>
  <si>
    <t>подсолнечник</t>
  </si>
  <si>
    <t>ООО "Краснореченское"</t>
  </si>
  <si>
    <t>01</t>
  </si>
  <si>
    <t>09</t>
  </si>
  <si>
    <t>пшеница яровая</t>
  </si>
  <si>
    <t>Технические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</si>
</sst>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_ ;[Red]\-0\ 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0" fillId="4" borderId="0" xfId="0" applyFill="1"/>
    <xf numFmtId="49" fontId="5" fillId="6" borderId="3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vertical="center" wrapText="1"/>
    </xf>
    <xf numFmtId="0" fontId="2" fillId="8" borderId="3" xfId="1" applyNumberFormat="1" applyFont="1" applyFill="1" applyBorder="1" applyAlignment="1">
      <alignment horizontal="center" vertical="center"/>
    </xf>
    <xf numFmtId="165" fontId="2" fillId="8" borderId="3" xfId="1" applyNumberFormat="1" applyFont="1" applyFill="1" applyBorder="1" applyAlignment="1">
      <alignment horizontal="center" vertical="center"/>
    </xf>
    <xf numFmtId="49" fontId="4" fillId="6" borderId="3" xfId="4" applyNumberFormat="1" applyFont="1" applyFill="1" applyBorder="1" applyAlignment="1">
      <alignment horizontal="center" vertical="center" wrapText="1"/>
    </xf>
    <xf numFmtId="0" fontId="2" fillId="8" borderId="3" xfId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9" fillId="2" borderId="2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166" fontId="10" fillId="7" borderId="6" xfId="0" applyNumberFormat="1" applyFont="1" applyFill="1" applyBorder="1" applyAlignment="1">
      <alignment horizontal="center" vertical="center"/>
    </xf>
    <xf numFmtId="1" fontId="10" fillId="0" borderId="3" xfId="0" applyNumberFormat="1" applyFont="1" applyBorder="1" applyAlignment="1">
      <alignment horizontal="center" vertical="center"/>
    </xf>
    <xf numFmtId="0" fontId="2" fillId="8" borderId="2" xfId="0" quotePrefix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3" borderId="2" xfId="1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166" fontId="11" fillId="3" borderId="6" xfId="0" applyNumberFormat="1" applyFont="1" applyFill="1" applyBorder="1" applyAlignment="1">
      <alignment horizontal="center" vertical="center"/>
    </xf>
    <xf numFmtId="166" fontId="10" fillId="3" borderId="6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12" borderId="0" xfId="0" applyFont="1" applyFill="1"/>
    <xf numFmtId="166" fontId="11" fillId="3" borderId="3" xfId="0" applyNumberFormat="1" applyFont="1" applyFill="1" applyBorder="1" applyAlignment="1">
      <alignment horizontal="center" vertical="center"/>
    </xf>
    <xf numFmtId="166" fontId="10" fillId="7" borderId="3" xfId="0" applyNumberFormat="1" applyFont="1" applyFill="1" applyBorder="1" applyAlignment="1">
      <alignment horizontal="center" vertical="center"/>
    </xf>
    <xf numFmtId="166" fontId="10" fillId="3" borderId="3" xfId="0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/>
    </xf>
    <xf numFmtId="165" fontId="2" fillId="10" borderId="3" xfId="1" applyNumberFormat="1" applyFont="1" applyFill="1" applyBorder="1" applyAlignment="1">
      <alignment horizontal="center" vertical="center" wrapText="1"/>
    </xf>
    <xf numFmtId="166" fontId="2" fillId="7" borderId="1" xfId="1" applyNumberFormat="1" applyFont="1" applyFill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" fontId="11" fillId="10" borderId="3" xfId="0" applyNumberFormat="1" applyFont="1" applyFill="1" applyBorder="1" applyAlignment="1">
      <alignment horizontal="center" vertical="center"/>
    </xf>
    <xf numFmtId="1" fontId="11" fillId="12" borderId="3" xfId="0" applyNumberFormat="1" applyFont="1" applyFill="1" applyBorder="1" applyAlignment="1">
      <alignment horizontal="center" vertical="center"/>
    </xf>
    <xf numFmtId="1" fontId="11" fillId="3" borderId="3" xfId="0" applyNumberFormat="1" applyFont="1" applyFill="1" applyBorder="1" applyAlignment="1">
      <alignment horizontal="center" vertical="center"/>
    </xf>
    <xf numFmtId="1" fontId="10" fillId="10" borderId="3" xfId="0" applyNumberFormat="1" applyFont="1" applyFill="1" applyBorder="1" applyAlignment="1">
      <alignment horizontal="center" vertical="center"/>
    </xf>
    <xf numFmtId="1" fontId="10" fillId="12" borderId="3" xfId="0" applyNumberFormat="1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6" fillId="6" borderId="3" xfId="0" applyNumberFormat="1" applyFont="1" applyFill="1" applyBorder="1" applyAlignment="1">
      <alignment horizontal="center" vertical="center" wrapText="1"/>
    </xf>
    <xf numFmtId="166" fontId="10" fillId="12" borderId="3" xfId="0" applyNumberFormat="1" applyFont="1" applyFill="1" applyBorder="1" applyAlignment="1">
      <alignment horizontal="center" vertical="center"/>
    </xf>
    <xf numFmtId="166" fontId="10" fillId="10" borderId="3" xfId="0" applyNumberFormat="1" applyFont="1" applyFill="1" applyBorder="1" applyAlignment="1">
      <alignment horizontal="center" vertical="center"/>
    </xf>
    <xf numFmtId="49" fontId="6" fillId="6" borderId="1" xfId="0" applyNumberFormat="1" applyFont="1" applyFill="1" applyBorder="1" applyAlignment="1">
      <alignment vertical="center" wrapText="1"/>
    </xf>
    <xf numFmtId="49" fontId="6" fillId="6" borderId="2" xfId="0" applyNumberFormat="1" applyFont="1" applyFill="1" applyBorder="1" applyAlignment="1">
      <alignment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NumberFormat="1" applyFont="1" applyFill="1" applyBorder="1" applyAlignment="1">
      <alignment horizontal="center" vertical="center" wrapText="1"/>
    </xf>
    <xf numFmtId="0" fontId="2" fillId="8" borderId="2" xfId="0" applyNumberFormat="1" applyFont="1" applyFill="1" applyBorder="1" applyAlignment="1">
      <alignment horizontal="center" vertical="center" wrapText="1"/>
    </xf>
    <xf numFmtId="1" fontId="2" fillId="8" borderId="2" xfId="0" applyNumberFormat="1" applyFont="1" applyFill="1" applyBorder="1" applyAlignment="1">
      <alignment horizontal="center" vertical="center" wrapText="1"/>
    </xf>
    <xf numFmtId="49" fontId="2" fillId="8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10" borderId="3" xfId="1" applyNumberFormat="1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left" vertical="center" wrapText="1"/>
    </xf>
    <xf numFmtId="0" fontId="20" fillId="9" borderId="3" xfId="0" applyFont="1" applyFill="1" applyBorder="1" applyAlignment="1">
      <alignment vertical="center" wrapText="1"/>
    </xf>
    <xf numFmtId="0" fontId="20" fillId="9" borderId="3" xfId="0" quotePrefix="1" applyFont="1" applyFill="1" applyBorder="1" applyAlignment="1">
      <alignment horizontal="left" vertical="center" wrapText="1"/>
    </xf>
    <xf numFmtId="0" fontId="20" fillId="3" borderId="4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0" fontId="20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165" fontId="2" fillId="5" borderId="1" xfId="1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>
      <alignment horizontal="center" vertical="center"/>
    </xf>
    <xf numFmtId="165" fontId="2" fillId="5" borderId="1" xfId="1" applyNumberFormat="1" applyFont="1" applyFill="1" applyBorder="1" applyAlignment="1">
      <alignment horizontal="center" vertical="center"/>
    </xf>
    <xf numFmtId="0" fontId="2" fillId="5" borderId="1" xfId="1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166" fontId="11" fillId="3" borderId="8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" fontId="11" fillId="5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3" fillId="0" borderId="0" xfId="0" applyFont="1" applyBorder="1"/>
    <xf numFmtId="0" fontId="0" fillId="0" borderId="0" xfId="0" applyBorder="1"/>
    <xf numFmtId="49" fontId="3" fillId="6" borderId="6" xfId="0" applyNumberFormat="1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49" fontId="3" fillId="6" borderId="15" xfId="0" applyNumberFormat="1" applyFont="1" applyFill="1" applyBorder="1" applyAlignment="1">
      <alignment horizontal="center" vertical="center" wrapText="1"/>
    </xf>
    <xf numFmtId="49" fontId="6" fillId="6" borderId="3" xfId="0" applyNumberFormat="1" applyFont="1" applyFill="1" applyBorder="1" applyAlignment="1">
      <alignment horizontal="center" vertical="center" wrapText="1"/>
    </xf>
    <xf numFmtId="49" fontId="6" fillId="6" borderId="3" xfId="3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15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49" fontId="3" fillId="6" borderId="3" xfId="0" applyNumberFormat="1" applyFont="1" applyFill="1" applyBorder="1" applyAlignment="1">
      <alignment horizontal="center" vertical="center" wrapText="1"/>
    </xf>
    <xf numFmtId="49" fontId="6" fillId="6" borderId="6" xfId="0" applyNumberFormat="1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left" vertical="center"/>
    </xf>
    <xf numFmtId="0" fontId="11" fillId="11" borderId="7" xfId="0" applyFont="1" applyFill="1" applyBorder="1" applyAlignment="1">
      <alignment horizontal="left" vertical="center"/>
    </xf>
    <xf numFmtId="0" fontId="11" fillId="11" borderId="15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0" fontId="11" fillId="5" borderId="9" xfId="0" applyFont="1" applyFill="1" applyBorder="1" applyAlignment="1">
      <alignment horizontal="left" vertical="center"/>
    </xf>
    <xf numFmtId="0" fontId="11" fillId="5" borderId="10" xfId="0" applyFont="1" applyFill="1" applyBorder="1" applyAlignment="1">
      <alignment horizontal="left" vertical="center"/>
    </xf>
    <xf numFmtId="0" fontId="2" fillId="9" borderId="6" xfId="0" quotePrefix="1" applyFont="1" applyFill="1" applyBorder="1" applyAlignment="1">
      <alignment horizontal="left" vertical="center" wrapText="1"/>
    </xf>
    <xf numFmtId="0" fontId="2" fillId="9" borderId="7" xfId="0" quotePrefix="1" applyFont="1" applyFill="1" applyBorder="1" applyAlignment="1">
      <alignment horizontal="left" vertical="center" wrapText="1"/>
    </xf>
    <xf numFmtId="0" fontId="2" fillId="9" borderId="15" xfId="0" quotePrefix="1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49" fontId="3" fillId="6" borderId="6" xfId="4" applyNumberFormat="1" applyFont="1" applyFill="1" applyBorder="1" applyAlignment="1">
      <alignment horizontal="center" vertical="center" wrapText="1"/>
    </xf>
    <xf numFmtId="49" fontId="3" fillId="6" borderId="7" xfId="4" applyNumberFormat="1" applyFont="1" applyFill="1" applyBorder="1" applyAlignment="1">
      <alignment horizontal="center" vertical="center" wrapText="1"/>
    </xf>
    <xf numFmtId="49" fontId="3" fillId="6" borderId="15" xfId="4" applyNumberFormat="1" applyFont="1" applyFill="1" applyBorder="1" applyAlignment="1">
      <alignment horizontal="center" vertical="center" wrapText="1"/>
    </xf>
    <xf numFmtId="49" fontId="4" fillId="6" borderId="1" xfId="4" applyNumberFormat="1" applyFont="1" applyFill="1" applyBorder="1" applyAlignment="1">
      <alignment horizontal="center" vertical="center" wrapText="1"/>
    </xf>
    <xf numFmtId="49" fontId="4" fillId="6" borderId="14" xfId="4" applyNumberFormat="1" applyFont="1" applyFill="1" applyBorder="1" applyAlignment="1">
      <alignment horizontal="center" vertical="center" wrapText="1"/>
    </xf>
    <xf numFmtId="49" fontId="6" fillId="6" borderId="1" xfId="3" applyNumberFormat="1" applyFont="1" applyFill="1" applyBorder="1" applyAlignment="1">
      <alignment horizontal="center" vertical="center" wrapText="1"/>
    </xf>
    <xf numFmtId="49" fontId="6" fillId="6" borderId="14" xfId="3" applyNumberFormat="1" applyFont="1" applyFill="1" applyBorder="1" applyAlignment="1">
      <alignment horizontal="center" vertical="center" wrapText="1"/>
    </xf>
    <xf numFmtId="49" fontId="4" fillId="6" borderId="3" xfId="4" applyNumberFormat="1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49" fontId="5" fillId="6" borderId="14" xfId="0" applyNumberFormat="1" applyFont="1" applyFill="1" applyBorder="1" applyAlignment="1">
      <alignment horizontal="center" vertical="center" wrapText="1"/>
    </xf>
    <xf numFmtId="49" fontId="5" fillId="6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14" fillId="0" borderId="0" xfId="0" applyFont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 wrapText="1"/>
    </xf>
    <xf numFmtId="0" fontId="16" fillId="13" borderId="6" xfId="0" applyFont="1" applyFill="1" applyBorder="1" applyAlignment="1">
      <alignment horizontal="center" vertical="center"/>
    </xf>
    <xf numFmtId="0" fontId="16" fillId="13" borderId="7" xfId="0" applyFont="1" applyFill="1" applyBorder="1" applyAlignment="1">
      <alignment horizontal="center" vertical="center"/>
    </xf>
    <xf numFmtId="0" fontId="16" fillId="13" borderId="15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4" xfId="0" applyFont="1" applyFill="1" applyBorder="1" applyAlignment="1">
      <alignment horizontal="center" vertical="center" wrapText="1"/>
    </xf>
    <xf numFmtId="0" fontId="17" fillId="13" borderId="2" xfId="0" applyFont="1" applyFill="1" applyBorder="1" applyAlignment="1">
      <alignment horizontal="center" vertical="center" wrapText="1"/>
    </xf>
    <xf numFmtId="0" fontId="17" fillId="13" borderId="3" xfId="0" applyFont="1" applyFill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2" xfId="2"/>
    <cellStyle name="Обычный 2 3" xfId="3"/>
    <cellStyle name="Обычный 2 4" xfId="4"/>
    <cellStyle name="Финансовый 2" xfId="5"/>
  </cellStyles>
  <dxfs count="0"/>
  <tableStyles count="0" defaultTableStyle="TableStyleMedium9" defaultPivotStyle="PivotStyleLight16"/>
  <colors>
    <mruColors>
      <color rgb="FFFFFF99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29"/>
  <sheetViews>
    <sheetView tabSelected="1" zoomScale="81" zoomScaleNormal="81" zoomScaleSheetLayoutView="70" workbookViewId="0">
      <pane xSplit="10" ySplit="7" topLeftCell="K14" activePane="bottomRight" state="frozen"/>
      <selection pane="topRight" activeCell="K1" sqref="K1"/>
      <selection pane="bottomLeft" activeCell="A8" sqref="A8"/>
      <selection pane="bottomRight" activeCell="BX23" sqref="BX23"/>
    </sheetView>
  </sheetViews>
  <sheetFormatPr defaultRowHeight="15" x14ac:dyDescent="0.25"/>
  <cols>
    <col min="1" max="1" width="25.85546875" customWidth="1"/>
    <col min="2" max="2" width="8.7109375" customWidth="1"/>
    <col min="3" max="3" width="7.5703125" customWidth="1"/>
    <col min="4" max="4" width="8.5703125" customWidth="1"/>
    <col min="5" max="5" width="5.7109375" customWidth="1"/>
    <col min="6" max="6" width="8.140625" customWidth="1"/>
    <col min="7" max="7" width="7.7109375" customWidth="1"/>
    <col min="8" max="8" width="9" customWidth="1"/>
    <col min="9" max="9" width="6" customWidth="1"/>
    <col min="10" max="11" width="7.7109375" customWidth="1"/>
    <col min="12" max="12" width="8.85546875" customWidth="1"/>
    <col min="13" max="13" width="5.7109375" customWidth="1"/>
    <col min="14" max="14" width="8.140625" customWidth="1"/>
    <col min="15" max="15" width="7.5703125" customWidth="1"/>
    <col min="16" max="16" width="7.28515625" customWidth="1"/>
    <col min="17" max="17" width="6.28515625" customWidth="1"/>
    <col min="18" max="18" width="6.140625" hidden="1" customWidth="1"/>
    <col min="19" max="19" width="6.42578125" hidden="1" customWidth="1"/>
    <col min="20" max="20" width="6" hidden="1" customWidth="1"/>
    <col min="21" max="21" width="5.7109375" hidden="1" customWidth="1"/>
    <col min="22" max="22" width="0.140625" hidden="1" customWidth="1"/>
    <col min="23" max="65" width="18" hidden="1" customWidth="1"/>
    <col min="66" max="66" width="5.85546875" customWidth="1"/>
    <col min="67" max="67" width="6.140625" customWidth="1"/>
    <col min="68" max="68" width="7.5703125" customWidth="1"/>
    <col min="69" max="69" width="6" customWidth="1"/>
    <col min="70" max="70" width="6.140625" customWidth="1"/>
    <col min="71" max="71" width="5.42578125" customWidth="1"/>
    <col min="72" max="72" width="5" customWidth="1"/>
    <col min="73" max="73" width="5.42578125" customWidth="1"/>
    <col min="74" max="74" width="7" customWidth="1"/>
    <col min="75" max="75" width="6.85546875" customWidth="1"/>
    <col min="76" max="76" width="7" customWidth="1"/>
    <col min="77" max="78" width="5.85546875" customWidth="1"/>
    <col min="79" max="79" width="6.42578125" customWidth="1"/>
    <col min="80" max="80" width="7.28515625" customWidth="1"/>
    <col min="81" max="81" width="5.85546875" customWidth="1"/>
    <col min="82" max="82" width="6" customWidth="1"/>
    <col min="83" max="83" width="7.85546875" customWidth="1"/>
    <col min="84" max="84" width="7" customWidth="1"/>
    <col min="85" max="85" width="6.7109375" customWidth="1"/>
    <col min="86" max="86" width="26" customWidth="1"/>
    <col min="87" max="87" width="8.85546875" customWidth="1"/>
    <col min="88" max="88" width="8.140625" customWidth="1"/>
    <col min="89" max="89" width="6.5703125" customWidth="1"/>
    <col min="90" max="90" width="6.42578125" customWidth="1"/>
    <col min="91" max="91" width="7.140625" customWidth="1"/>
    <col min="92" max="92" width="7" customWidth="1"/>
    <col min="93" max="93" width="6.42578125" customWidth="1"/>
    <col min="94" max="94" width="5.42578125" customWidth="1"/>
    <col min="95" max="95" width="7.42578125" customWidth="1"/>
    <col min="96" max="96" width="6.85546875" customWidth="1"/>
    <col min="97" max="97" width="7.42578125" customWidth="1"/>
    <col min="98" max="98" width="5.7109375" customWidth="1"/>
  </cols>
  <sheetData>
    <row r="1" spans="1:98" ht="41.25" customHeight="1" x14ac:dyDescent="0.25">
      <c r="A1" s="117" t="s">
        <v>8</v>
      </c>
      <c r="B1" s="110" t="s">
        <v>35</v>
      </c>
      <c r="C1" s="111"/>
      <c r="D1" s="111"/>
      <c r="E1" s="112"/>
      <c r="F1" s="77" t="s">
        <v>2</v>
      </c>
      <c r="G1" s="78"/>
      <c r="H1" s="78"/>
      <c r="I1" s="79"/>
      <c r="J1" s="77" t="s">
        <v>1</v>
      </c>
      <c r="K1" s="78"/>
      <c r="L1" s="78"/>
      <c r="M1" s="79"/>
      <c r="N1" s="94" t="s">
        <v>0</v>
      </c>
      <c r="O1" s="94"/>
      <c r="P1" s="94"/>
      <c r="Q1" s="94"/>
      <c r="R1" s="94" t="s">
        <v>3</v>
      </c>
      <c r="S1" s="94"/>
      <c r="T1" s="94"/>
      <c r="U1" s="94"/>
      <c r="V1" s="85" t="s">
        <v>8</v>
      </c>
      <c r="W1" s="86"/>
      <c r="X1" s="86"/>
      <c r="Y1" s="87"/>
      <c r="Z1" s="94" t="s">
        <v>33</v>
      </c>
      <c r="AA1" s="94"/>
      <c r="AB1" s="94"/>
      <c r="AC1" s="77"/>
      <c r="AD1" s="94" t="s">
        <v>34</v>
      </c>
      <c r="AE1" s="94"/>
      <c r="AF1" s="94"/>
      <c r="AG1" s="77"/>
      <c r="AH1" s="94" t="s">
        <v>36</v>
      </c>
      <c r="AI1" s="94"/>
      <c r="AJ1" s="94"/>
      <c r="AK1" s="77"/>
      <c r="AL1" s="94" t="s">
        <v>41</v>
      </c>
      <c r="AM1" s="94"/>
      <c r="AN1" s="94"/>
      <c r="AO1" s="77"/>
      <c r="AP1" s="94" t="s">
        <v>46</v>
      </c>
      <c r="AQ1" s="94"/>
      <c r="AR1" s="94"/>
      <c r="AS1" s="77"/>
      <c r="AT1" s="94" t="s">
        <v>47</v>
      </c>
      <c r="AU1" s="94"/>
      <c r="AV1" s="94"/>
      <c r="AW1" s="94"/>
      <c r="AX1" s="77" t="s">
        <v>58</v>
      </c>
      <c r="AY1" s="78"/>
      <c r="AZ1" s="78"/>
      <c r="BA1" s="79"/>
      <c r="BB1" s="77" t="s">
        <v>59</v>
      </c>
      <c r="BC1" s="78"/>
      <c r="BD1" s="78"/>
      <c r="BE1" s="79"/>
      <c r="BF1" s="77" t="s">
        <v>56</v>
      </c>
      <c r="BG1" s="78"/>
      <c r="BH1" s="78"/>
      <c r="BI1" s="79"/>
      <c r="BJ1" s="125" t="s">
        <v>52</v>
      </c>
      <c r="BK1" s="126"/>
      <c r="BL1" s="126"/>
      <c r="BM1" s="127"/>
      <c r="BN1" s="94" t="s">
        <v>33</v>
      </c>
      <c r="BO1" s="94"/>
      <c r="BP1" s="94"/>
      <c r="BQ1" s="94"/>
      <c r="BR1" s="94" t="s">
        <v>36</v>
      </c>
      <c r="BS1" s="94"/>
      <c r="BT1" s="94"/>
      <c r="BU1" s="94"/>
      <c r="BV1" s="94" t="s">
        <v>46</v>
      </c>
      <c r="BW1" s="94"/>
      <c r="BX1" s="94"/>
      <c r="BY1" s="94"/>
      <c r="BZ1" s="77" t="s">
        <v>47</v>
      </c>
      <c r="CA1" s="78"/>
      <c r="CB1" s="78"/>
      <c r="CC1" s="79"/>
      <c r="CD1" s="94" t="s">
        <v>63</v>
      </c>
      <c r="CE1" s="94"/>
      <c r="CF1" s="94"/>
      <c r="CG1" s="94"/>
      <c r="CH1" s="117" t="s">
        <v>8</v>
      </c>
      <c r="CI1" s="110" t="s">
        <v>64</v>
      </c>
      <c r="CJ1" s="111"/>
      <c r="CK1" s="111"/>
      <c r="CL1" s="112"/>
      <c r="CM1" s="94" t="s">
        <v>34</v>
      </c>
      <c r="CN1" s="94"/>
      <c r="CO1" s="94"/>
      <c r="CP1" s="94"/>
      <c r="CQ1" s="94" t="s">
        <v>3</v>
      </c>
      <c r="CR1" s="94"/>
      <c r="CS1" s="94"/>
      <c r="CT1" s="94"/>
    </row>
    <row r="2" spans="1:98" ht="24.75" customHeight="1" x14ac:dyDescent="0.25">
      <c r="A2" s="117"/>
      <c r="B2" s="113" t="s">
        <v>4</v>
      </c>
      <c r="C2" s="115" t="s">
        <v>5</v>
      </c>
      <c r="D2" s="80" t="s">
        <v>6</v>
      </c>
      <c r="E2" s="108" t="s">
        <v>7</v>
      </c>
      <c r="F2" s="118" t="s">
        <v>4</v>
      </c>
      <c r="G2" s="115" t="s">
        <v>5</v>
      </c>
      <c r="H2" s="80" t="s">
        <v>6</v>
      </c>
      <c r="I2" s="108" t="s">
        <v>7</v>
      </c>
      <c r="J2" s="108" t="s">
        <v>4</v>
      </c>
      <c r="K2" s="115" t="s">
        <v>5</v>
      </c>
      <c r="L2" s="80" t="s">
        <v>6</v>
      </c>
      <c r="M2" s="108" t="s">
        <v>7</v>
      </c>
      <c r="N2" s="80" t="s">
        <v>4</v>
      </c>
      <c r="O2" s="81" t="s">
        <v>5</v>
      </c>
      <c r="P2" s="80" t="s">
        <v>6</v>
      </c>
      <c r="Q2" s="80" t="s">
        <v>7</v>
      </c>
      <c r="R2" s="80" t="s">
        <v>4</v>
      </c>
      <c r="S2" s="81" t="s">
        <v>5</v>
      </c>
      <c r="T2" s="80" t="s">
        <v>6</v>
      </c>
      <c r="U2" s="80" t="s">
        <v>7</v>
      </c>
      <c r="V2" s="88"/>
      <c r="W2" s="89"/>
      <c r="X2" s="89"/>
      <c r="Y2" s="90"/>
      <c r="Z2" s="80" t="s">
        <v>4</v>
      </c>
      <c r="AA2" s="81" t="s">
        <v>5</v>
      </c>
      <c r="AB2" s="80" t="s">
        <v>6</v>
      </c>
      <c r="AC2" s="95" t="s">
        <v>7</v>
      </c>
      <c r="AD2" s="80" t="s">
        <v>4</v>
      </c>
      <c r="AE2" s="81" t="s">
        <v>5</v>
      </c>
      <c r="AF2" s="80" t="s">
        <v>6</v>
      </c>
      <c r="AG2" s="95" t="s">
        <v>7</v>
      </c>
      <c r="AH2" s="80" t="s">
        <v>4</v>
      </c>
      <c r="AI2" s="81" t="s">
        <v>5</v>
      </c>
      <c r="AJ2" s="80" t="s">
        <v>6</v>
      </c>
      <c r="AK2" s="95" t="s">
        <v>7</v>
      </c>
      <c r="AL2" s="80" t="s">
        <v>4</v>
      </c>
      <c r="AM2" s="81" t="s">
        <v>5</v>
      </c>
      <c r="AN2" s="80" t="s">
        <v>6</v>
      </c>
      <c r="AO2" s="95" t="s">
        <v>7</v>
      </c>
      <c r="AP2" s="80" t="s">
        <v>4</v>
      </c>
      <c r="AQ2" s="81" t="s">
        <v>5</v>
      </c>
      <c r="AR2" s="80" t="s">
        <v>6</v>
      </c>
      <c r="AS2" s="95" t="s">
        <v>7</v>
      </c>
      <c r="AT2" s="80" t="s">
        <v>4</v>
      </c>
      <c r="AU2" s="81" t="s">
        <v>5</v>
      </c>
      <c r="AV2" s="80" t="s">
        <v>6</v>
      </c>
      <c r="AW2" s="80" t="s">
        <v>7</v>
      </c>
      <c r="AX2" s="80" t="s">
        <v>4</v>
      </c>
      <c r="AY2" s="81" t="s">
        <v>5</v>
      </c>
      <c r="AZ2" s="80" t="s">
        <v>6</v>
      </c>
      <c r="BA2" s="47" t="s">
        <v>7</v>
      </c>
      <c r="BB2" s="80" t="s">
        <v>4</v>
      </c>
      <c r="BC2" s="81" t="s">
        <v>5</v>
      </c>
      <c r="BD2" s="80" t="s">
        <v>6</v>
      </c>
      <c r="BE2" s="108" t="s">
        <v>7</v>
      </c>
      <c r="BF2" s="80" t="s">
        <v>4</v>
      </c>
      <c r="BG2" s="81" t="s">
        <v>5</v>
      </c>
      <c r="BH2" s="80" t="s">
        <v>6</v>
      </c>
      <c r="BI2" s="108" t="s">
        <v>7</v>
      </c>
      <c r="BJ2" s="128" t="s">
        <v>57</v>
      </c>
      <c r="BK2" s="131" t="s">
        <v>53</v>
      </c>
      <c r="BL2" s="131" t="s">
        <v>54</v>
      </c>
      <c r="BM2" s="131" t="s">
        <v>55</v>
      </c>
      <c r="BN2" s="80" t="s">
        <v>4</v>
      </c>
      <c r="BO2" s="81" t="s">
        <v>5</v>
      </c>
      <c r="BP2" s="80" t="s">
        <v>6</v>
      </c>
      <c r="BQ2" s="80" t="s">
        <v>7</v>
      </c>
      <c r="BR2" s="80" t="s">
        <v>4</v>
      </c>
      <c r="BS2" s="81" t="s">
        <v>5</v>
      </c>
      <c r="BT2" s="80" t="s">
        <v>6</v>
      </c>
      <c r="BU2" s="80" t="s">
        <v>7</v>
      </c>
      <c r="BV2" s="80" t="s">
        <v>4</v>
      </c>
      <c r="BW2" s="81" t="s">
        <v>5</v>
      </c>
      <c r="BX2" s="80" t="s">
        <v>6</v>
      </c>
      <c r="BY2" s="80" t="s">
        <v>7</v>
      </c>
      <c r="BZ2" s="80" t="s">
        <v>4</v>
      </c>
      <c r="CA2" s="81" t="s">
        <v>5</v>
      </c>
      <c r="CB2" s="80" t="s">
        <v>6</v>
      </c>
      <c r="CC2" s="80" t="s">
        <v>7</v>
      </c>
      <c r="CD2" s="80" t="s">
        <v>4</v>
      </c>
      <c r="CE2" s="81" t="s">
        <v>5</v>
      </c>
      <c r="CF2" s="80" t="s">
        <v>6</v>
      </c>
      <c r="CG2" s="80" t="s">
        <v>7</v>
      </c>
      <c r="CH2" s="117"/>
      <c r="CI2" s="113" t="s">
        <v>4</v>
      </c>
      <c r="CJ2" s="115" t="s">
        <v>5</v>
      </c>
      <c r="CK2" s="80" t="s">
        <v>6</v>
      </c>
      <c r="CL2" s="108" t="s">
        <v>7</v>
      </c>
      <c r="CM2" s="80" t="s">
        <v>4</v>
      </c>
      <c r="CN2" s="81" t="s">
        <v>5</v>
      </c>
      <c r="CO2" s="80" t="s">
        <v>6</v>
      </c>
      <c r="CP2" s="80" t="s">
        <v>7</v>
      </c>
      <c r="CQ2" s="80" t="s">
        <v>4</v>
      </c>
      <c r="CR2" s="81" t="s">
        <v>5</v>
      </c>
      <c r="CS2" s="80" t="s">
        <v>6</v>
      </c>
      <c r="CT2" s="80" t="s">
        <v>7</v>
      </c>
    </row>
    <row r="3" spans="1:98" ht="27.75" customHeight="1" x14ac:dyDescent="0.25">
      <c r="A3" s="117"/>
      <c r="B3" s="114"/>
      <c r="C3" s="116"/>
      <c r="D3" s="80"/>
      <c r="E3" s="109"/>
      <c r="F3" s="119"/>
      <c r="G3" s="116"/>
      <c r="H3" s="80"/>
      <c r="I3" s="109"/>
      <c r="J3" s="124"/>
      <c r="K3" s="116"/>
      <c r="L3" s="80"/>
      <c r="M3" s="109"/>
      <c r="N3" s="80"/>
      <c r="O3" s="81"/>
      <c r="P3" s="80"/>
      <c r="Q3" s="80"/>
      <c r="R3" s="80"/>
      <c r="S3" s="81"/>
      <c r="T3" s="80"/>
      <c r="U3" s="80"/>
      <c r="V3" s="88"/>
      <c r="W3" s="89"/>
      <c r="X3" s="89"/>
      <c r="Y3" s="90"/>
      <c r="Z3" s="80"/>
      <c r="AA3" s="81"/>
      <c r="AB3" s="80"/>
      <c r="AC3" s="95"/>
      <c r="AD3" s="80"/>
      <c r="AE3" s="81"/>
      <c r="AF3" s="80"/>
      <c r="AG3" s="95"/>
      <c r="AH3" s="80"/>
      <c r="AI3" s="81"/>
      <c r="AJ3" s="80"/>
      <c r="AK3" s="95"/>
      <c r="AL3" s="80"/>
      <c r="AM3" s="81"/>
      <c r="AN3" s="80"/>
      <c r="AO3" s="95"/>
      <c r="AP3" s="80"/>
      <c r="AQ3" s="81"/>
      <c r="AR3" s="80"/>
      <c r="AS3" s="95"/>
      <c r="AT3" s="80"/>
      <c r="AU3" s="81"/>
      <c r="AV3" s="80"/>
      <c r="AW3" s="80"/>
      <c r="AX3" s="80"/>
      <c r="AY3" s="81"/>
      <c r="AZ3" s="80"/>
      <c r="BA3" s="48"/>
      <c r="BB3" s="80"/>
      <c r="BC3" s="81"/>
      <c r="BD3" s="80"/>
      <c r="BE3" s="124"/>
      <c r="BF3" s="80"/>
      <c r="BG3" s="81"/>
      <c r="BH3" s="80"/>
      <c r="BI3" s="124"/>
      <c r="BJ3" s="129"/>
      <c r="BK3" s="131"/>
      <c r="BL3" s="131"/>
      <c r="BM3" s="131"/>
      <c r="BN3" s="80"/>
      <c r="BO3" s="81"/>
      <c r="BP3" s="80"/>
      <c r="BQ3" s="80"/>
      <c r="BR3" s="80"/>
      <c r="BS3" s="81"/>
      <c r="BT3" s="80"/>
      <c r="BU3" s="80"/>
      <c r="BV3" s="80"/>
      <c r="BW3" s="81"/>
      <c r="BX3" s="80"/>
      <c r="BY3" s="80"/>
      <c r="BZ3" s="80"/>
      <c r="CA3" s="81"/>
      <c r="CB3" s="80"/>
      <c r="CC3" s="80"/>
      <c r="CD3" s="80"/>
      <c r="CE3" s="81"/>
      <c r="CF3" s="80"/>
      <c r="CG3" s="80"/>
      <c r="CH3" s="117"/>
      <c r="CI3" s="114"/>
      <c r="CJ3" s="116"/>
      <c r="CK3" s="80"/>
      <c r="CL3" s="109"/>
      <c r="CM3" s="80"/>
      <c r="CN3" s="81"/>
      <c r="CO3" s="80"/>
      <c r="CP3" s="80"/>
      <c r="CQ3" s="80"/>
      <c r="CR3" s="81"/>
      <c r="CS3" s="80"/>
      <c r="CT3" s="80"/>
    </row>
    <row r="4" spans="1:98" ht="21" customHeight="1" x14ac:dyDescent="0.25">
      <c r="A4" s="117"/>
      <c r="B4" s="6"/>
      <c r="C4" s="6"/>
      <c r="D4" s="6"/>
      <c r="E4" s="6"/>
      <c r="F4" s="120"/>
      <c r="G4" s="2" t="s">
        <v>29</v>
      </c>
      <c r="H4" s="2" t="s">
        <v>26</v>
      </c>
      <c r="I4" s="2"/>
      <c r="J4" s="109"/>
      <c r="K4" s="2" t="s">
        <v>27</v>
      </c>
      <c r="L4" s="2" t="s">
        <v>30</v>
      </c>
      <c r="M4" s="3"/>
      <c r="N4" s="80"/>
      <c r="O4" s="2" t="s">
        <v>31</v>
      </c>
      <c r="P4" s="2" t="s">
        <v>62</v>
      </c>
      <c r="Q4" s="80"/>
      <c r="R4" s="80"/>
      <c r="S4" s="2" t="s">
        <v>61</v>
      </c>
      <c r="T4" s="2" t="s">
        <v>28</v>
      </c>
      <c r="U4" s="80"/>
      <c r="V4" s="91"/>
      <c r="W4" s="92"/>
      <c r="X4" s="92"/>
      <c r="Y4" s="93"/>
      <c r="Z4" s="80"/>
      <c r="AA4" s="2" t="s">
        <v>37</v>
      </c>
      <c r="AB4" s="2" t="s">
        <v>38</v>
      </c>
      <c r="AC4" s="95"/>
      <c r="AD4" s="80"/>
      <c r="AE4" s="2" t="s">
        <v>39</v>
      </c>
      <c r="AF4" s="2" t="s">
        <v>40</v>
      </c>
      <c r="AG4" s="95"/>
      <c r="AH4" s="80"/>
      <c r="AI4" s="2" t="s">
        <v>42</v>
      </c>
      <c r="AJ4" s="2" t="s">
        <v>43</v>
      </c>
      <c r="AK4" s="95"/>
      <c r="AL4" s="80"/>
      <c r="AM4" s="2" t="s">
        <v>44</v>
      </c>
      <c r="AN4" s="2" t="s">
        <v>45</v>
      </c>
      <c r="AO4" s="95"/>
      <c r="AP4" s="80"/>
      <c r="AQ4" s="2" t="s">
        <v>44</v>
      </c>
      <c r="AR4" s="2" t="s">
        <v>45</v>
      </c>
      <c r="AS4" s="95"/>
      <c r="AT4" s="80"/>
      <c r="AU4" s="2" t="s">
        <v>44</v>
      </c>
      <c r="AV4" s="2" t="s">
        <v>45</v>
      </c>
      <c r="AW4" s="80"/>
      <c r="AX4" s="80"/>
      <c r="AY4" s="44"/>
      <c r="AZ4" s="44"/>
      <c r="BA4" s="44"/>
      <c r="BB4" s="80"/>
      <c r="BC4" s="49"/>
      <c r="BD4" s="49"/>
      <c r="BE4" s="109"/>
      <c r="BF4" s="80"/>
      <c r="BG4" s="36"/>
      <c r="BH4" s="36"/>
      <c r="BI4" s="109"/>
      <c r="BJ4" s="130"/>
      <c r="BK4" s="35"/>
      <c r="BL4" s="35"/>
      <c r="BM4" s="35"/>
      <c r="BN4" s="80"/>
      <c r="BO4" s="2"/>
      <c r="BP4" s="2"/>
      <c r="BQ4" s="80"/>
      <c r="BR4" s="80"/>
      <c r="BS4" s="2"/>
      <c r="BT4" s="2"/>
      <c r="BU4" s="80"/>
      <c r="BV4" s="80"/>
      <c r="BW4" s="2"/>
      <c r="BX4" s="2"/>
      <c r="BY4" s="80"/>
      <c r="BZ4" s="80"/>
      <c r="CA4" s="2"/>
      <c r="CB4" s="2"/>
      <c r="CC4" s="80"/>
      <c r="CD4" s="80"/>
      <c r="CE4" s="2"/>
      <c r="CF4" s="2"/>
      <c r="CG4" s="80"/>
      <c r="CH4" s="117"/>
      <c r="CI4" s="61"/>
      <c r="CJ4" s="61"/>
      <c r="CK4" s="61"/>
      <c r="CL4" s="61"/>
      <c r="CM4" s="80"/>
      <c r="CN4" s="2"/>
      <c r="CO4" s="2"/>
      <c r="CP4" s="80"/>
      <c r="CQ4" s="80"/>
      <c r="CR4" s="2" t="s">
        <v>61</v>
      </c>
      <c r="CS4" s="2" t="s">
        <v>28</v>
      </c>
      <c r="CT4" s="80"/>
    </row>
    <row r="5" spans="1:98" ht="21" customHeight="1" x14ac:dyDescent="0.25">
      <c r="A5" s="56" t="s">
        <v>9</v>
      </c>
      <c r="B5" s="8">
        <v>1655</v>
      </c>
      <c r="C5" s="9">
        <f>G5+BO5+BS5+BW5+CE5+CA5</f>
        <v>574</v>
      </c>
      <c r="D5" s="9">
        <f>H5+BP5+BT5+BX5+CF5+CB5</f>
        <v>650</v>
      </c>
      <c r="E5" s="33">
        <f t="shared" ref="E5:E23" si="0">SUM(D5/C5*10)</f>
        <v>11.324041811846691</v>
      </c>
      <c r="F5" s="54">
        <f>J5+N5</f>
        <v>215</v>
      </c>
      <c r="G5" s="10">
        <f>SUM(K5+O5)</f>
        <v>215</v>
      </c>
      <c r="H5" s="10">
        <f>SUM(L5+P5)</f>
        <v>300</v>
      </c>
      <c r="I5" s="33">
        <f t="shared" ref="I5:I23" si="1">SUM(H5/G5*10)</f>
        <v>13.953488372093023</v>
      </c>
      <c r="J5" s="52">
        <v>215</v>
      </c>
      <c r="K5" s="10">
        <v>215</v>
      </c>
      <c r="L5" s="11">
        <v>300</v>
      </c>
      <c r="M5" s="15">
        <f t="shared" ref="M5:M22" si="2">L5/K5*10</f>
        <v>13.953488372093023</v>
      </c>
      <c r="N5" s="50"/>
      <c r="O5" s="12"/>
      <c r="P5" s="13"/>
      <c r="Q5" s="15" t="e">
        <f t="shared" ref="Q5:Q23" si="3">P5/O5*10</f>
        <v>#DIV/0!</v>
      </c>
      <c r="R5" s="50">
        <v>413</v>
      </c>
      <c r="S5" s="12">
        <v>413</v>
      </c>
      <c r="T5" s="13">
        <v>120</v>
      </c>
      <c r="U5" s="15">
        <f t="shared" ref="U5:U23" si="4">T5/S5*10</f>
        <v>2.9055690072639222</v>
      </c>
      <c r="V5" s="82" t="s">
        <v>9</v>
      </c>
      <c r="W5" s="83"/>
      <c r="X5" s="83"/>
      <c r="Y5" s="84"/>
      <c r="Z5" s="14"/>
      <c r="AA5" s="13"/>
      <c r="AB5" s="13"/>
      <c r="AC5" s="15" t="e">
        <f t="shared" ref="AC5:AC26" si="5">AB5/AA5*10</f>
        <v>#DIV/0!</v>
      </c>
      <c r="AD5" s="14"/>
      <c r="AE5" s="13"/>
      <c r="AF5" s="13"/>
      <c r="AG5" s="15" t="e">
        <f t="shared" ref="AG5:AG25" si="6">AF5/AE5*10</f>
        <v>#DIV/0!</v>
      </c>
      <c r="AH5" s="14"/>
      <c r="AI5" s="13"/>
      <c r="AJ5" s="13"/>
      <c r="AK5" s="15" t="e">
        <f t="shared" ref="AK5:AK26" si="7">AJ5/AI5*10</f>
        <v>#DIV/0!</v>
      </c>
      <c r="AL5" s="14"/>
      <c r="AM5" s="13"/>
      <c r="AN5" s="13"/>
      <c r="AO5" s="15" t="e">
        <f t="shared" ref="AO5:AO26" si="8">AN5/AM5*10</f>
        <v>#DIV/0!</v>
      </c>
      <c r="AP5" s="14"/>
      <c r="AQ5" s="13"/>
      <c r="AR5" s="13"/>
      <c r="AS5" s="15" t="e">
        <f t="shared" ref="AS5:AS25" si="9">AR5/AQ5*10</f>
        <v>#DIV/0!</v>
      </c>
      <c r="AT5" s="14"/>
      <c r="AU5" s="13"/>
      <c r="AV5" s="13"/>
      <c r="AW5" s="29" t="e">
        <f t="shared" ref="AW5:AW26" si="10">AV5/AU5*10</f>
        <v>#DIV/0!</v>
      </c>
      <c r="AX5" s="46"/>
      <c r="AY5" s="45"/>
      <c r="AZ5" s="45"/>
      <c r="BA5" s="29"/>
      <c r="BB5" s="46"/>
      <c r="BC5" s="45"/>
      <c r="BD5" s="45"/>
      <c r="BE5" s="29"/>
      <c r="BF5" s="41"/>
      <c r="BG5" s="42"/>
      <c r="BH5" s="42"/>
      <c r="BI5" s="29" t="e">
        <f t="shared" ref="BI5:BI23" si="11">BH5/BG5*10</f>
        <v>#DIV/0!</v>
      </c>
      <c r="BJ5" s="43"/>
      <c r="BK5" s="37"/>
      <c r="BL5" s="37"/>
      <c r="BM5" s="37"/>
      <c r="BN5" s="50">
        <v>44</v>
      </c>
      <c r="BO5" s="12">
        <v>44</v>
      </c>
      <c r="BP5" s="13">
        <v>50</v>
      </c>
      <c r="BQ5" s="29">
        <f t="shared" ref="BQ5:BQ23" si="12">BP5/BO5*10</f>
        <v>11.363636363636365</v>
      </c>
      <c r="BR5" s="50">
        <v>315</v>
      </c>
      <c r="BS5" s="12">
        <v>315</v>
      </c>
      <c r="BT5" s="13">
        <v>300</v>
      </c>
      <c r="BU5" s="29">
        <f t="shared" ref="BU5:BU23" si="13">BT5/BS5*10</f>
        <v>9.5238095238095237</v>
      </c>
      <c r="BV5" s="50"/>
      <c r="BW5" s="12"/>
      <c r="BX5" s="13"/>
      <c r="BY5" s="29" t="e">
        <f t="shared" ref="BY5:BY23" si="14">BX5/BW5*10</f>
        <v>#DIV/0!</v>
      </c>
      <c r="BZ5" s="46"/>
      <c r="CA5" s="45"/>
      <c r="CB5" s="45"/>
      <c r="CC5" s="29" t="e">
        <f t="shared" ref="CC5:CC23" si="15">CB5/CA5*10</f>
        <v>#DIV/0!</v>
      </c>
      <c r="CD5" s="50"/>
      <c r="CE5" s="12"/>
      <c r="CF5" s="13"/>
      <c r="CG5" s="29" t="e">
        <f t="shared" ref="CG5:CG23" si="16">CF5/CE5*10</f>
        <v>#DIV/0!</v>
      </c>
      <c r="CH5" s="56" t="s">
        <v>9</v>
      </c>
      <c r="CI5" s="8">
        <v>4465</v>
      </c>
      <c r="CJ5" s="9">
        <f>CN5+CR5</f>
        <v>413</v>
      </c>
      <c r="CK5" s="9">
        <f>CO5+CS5</f>
        <v>120</v>
      </c>
      <c r="CL5" s="33">
        <f t="shared" ref="CL5:CL23" si="17">SUM(CK5/CJ5*10)</f>
        <v>2.9055690072639222</v>
      </c>
      <c r="CM5" s="50">
        <v>512</v>
      </c>
      <c r="CN5" s="12"/>
      <c r="CO5" s="13"/>
      <c r="CP5" s="29" t="e">
        <f t="shared" ref="CP5:CP23" si="18">CO5/CN5*10</f>
        <v>#DIV/0!</v>
      </c>
      <c r="CQ5" s="50">
        <v>413</v>
      </c>
      <c r="CR5" s="12">
        <v>413</v>
      </c>
      <c r="CS5" s="13">
        <v>120</v>
      </c>
      <c r="CT5" s="29">
        <f t="shared" ref="CT5:CT23" si="19">CS5/CR5*10</f>
        <v>2.9055690072639222</v>
      </c>
    </row>
    <row r="6" spans="1:98" ht="40.5" customHeight="1" x14ac:dyDescent="0.25">
      <c r="A6" s="57" t="s">
        <v>11</v>
      </c>
      <c r="B6" s="8">
        <v>18737</v>
      </c>
      <c r="C6" s="9">
        <f t="shared" ref="C6:C23" si="20">G6+BO6+BS6+BW6+CE6+CA6</f>
        <v>2048</v>
      </c>
      <c r="D6" s="9">
        <f t="shared" ref="D6:D23" si="21">H6+BP6+BT6+BX6+CF6+CB6</f>
        <v>8838</v>
      </c>
      <c r="E6" s="33">
        <f t="shared" si="0"/>
        <v>43.154296875</v>
      </c>
      <c r="F6" s="54">
        <f t="shared" ref="F6:F23" si="22">J6+N6</f>
        <v>1248</v>
      </c>
      <c r="G6" s="10">
        <f t="shared" ref="G6:G23" si="23">SUM(K6+O6)</f>
        <v>1248</v>
      </c>
      <c r="H6" s="10">
        <f t="shared" ref="H6:H23" si="24">SUM(L6+P6)</f>
        <v>7238</v>
      </c>
      <c r="I6" s="33">
        <f t="shared" si="1"/>
        <v>57.996794871794876</v>
      </c>
      <c r="J6" s="52"/>
      <c r="K6" s="10"/>
      <c r="L6" s="11"/>
      <c r="M6" s="15" t="e">
        <f t="shared" si="2"/>
        <v>#DIV/0!</v>
      </c>
      <c r="N6" s="50">
        <v>1248</v>
      </c>
      <c r="O6" s="13">
        <v>1248</v>
      </c>
      <c r="P6" s="13">
        <v>7238</v>
      </c>
      <c r="Q6" s="15">
        <f t="shared" si="3"/>
        <v>57.996794871794876</v>
      </c>
      <c r="R6" s="50"/>
      <c r="S6" s="13"/>
      <c r="T6" s="13"/>
      <c r="U6" s="15" t="e">
        <f t="shared" si="4"/>
        <v>#DIV/0!</v>
      </c>
      <c r="V6" s="82" t="s">
        <v>11</v>
      </c>
      <c r="W6" s="83"/>
      <c r="X6" s="83"/>
      <c r="Y6" s="84"/>
      <c r="Z6" s="14"/>
      <c r="AA6" s="13"/>
      <c r="AB6" s="13"/>
      <c r="AC6" s="15" t="e">
        <f t="shared" si="5"/>
        <v>#DIV/0!</v>
      </c>
      <c r="AD6" s="14"/>
      <c r="AE6" s="13"/>
      <c r="AF6" s="13"/>
      <c r="AG6" s="15" t="e">
        <f t="shared" si="6"/>
        <v>#DIV/0!</v>
      </c>
      <c r="AH6" s="14"/>
      <c r="AI6" s="13"/>
      <c r="AJ6" s="13"/>
      <c r="AK6" s="15" t="e">
        <f t="shared" si="7"/>
        <v>#DIV/0!</v>
      </c>
      <c r="AL6" s="14"/>
      <c r="AM6" s="13"/>
      <c r="AN6" s="13"/>
      <c r="AO6" s="15" t="e">
        <f t="shared" si="8"/>
        <v>#DIV/0!</v>
      </c>
      <c r="AP6" s="14"/>
      <c r="AQ6" s="13"/>
      <c r="AR6" s="13"/>
      <c r="AS6" s="15" t="e">
        <f t="shared" si="9"/>
        <v>#DIV/0!</v>
      </c>
      <c r="AT6" s="14"/>
      <c r="AU6" s="13"/>
      <c r="AV6" s="13"/>
      <c r="AW6" s="29" t="e">
        <f t="shared" si="10"/>
        <v>#DIV/0!</v>
      </c>
      <c r="AX6" s="46"/>
      <c r="AY6" s="45"/>
      <c r="AZ6" s="45"/>
      <c r="BA6" s="29"/>
      <c r="BB6" s="46"/>
      <c r="BC6" s="45"/>
      <c r="BD6" s="45"/>
      <c r="BE6" s="29"/>
      <c r="BF6" s="41"/>
      <c r="BG6" s="42"/>
      <c r="BH6" s="42"/>
      <c r="BI6" s="29" t="e">
        <f t="shared" si="11"/>
        <v>#DIV/0!</v>
      </c>
      <c r="BJ6" s="43"/>
      <c r="BK6" s="37"/>
      <c r="BL6" s="37"/>
      <c r="BM6" s="37"/>
      <c r="BN6" s="50">
        <v>941</v>
      </c>
      <c r="BO6" s="13">
        <v>800</v>
      </c>
      <c r="BP6" s="13">
        <v>1600</v>
      </c>
      <c r="BQ6" s="29">
        <f t="shared" si="12"/>
        <v>20</v>
      </c>
      <c r="BR6" s="50"/>
      <c r="BS6" s="13"/>
      <c r="BT6" s="13"/>
      <c r="BU6" s="29" t="e">
        <f t="shared" si="13"/>
        <v>#DIV/0!</v>
      </c>
      <c r="BV6" s="50">
        <v>1842</v>
      </c>
      <c r="BW6" s="13"/>
      <c r="BX6" s="13"/>
      <c r="BY6" s="29" t="e">
        <f t="shared" si="14"/>
        <v>#DIV/0!</v>
      </c>
      <c r="BZ6" s="46"/>
      <c r="CA6" s="45"/>
      <c r="CB6" s="45"/>
      <c r="CC6" s="29" t="e">
        <f t="shared" si="15"/>
        <v>#DIV/0!</v>
      </c>
      <c r="CD6" s="50"/>
      <c r="CE6" s="13"/>
      <c r="CF6" s="13"/>
      <c r="CG6" s="29" t="e">
        <f t="shared" si="16"/>
        <v>#DIV/0!</v>
      </c>
      <c r="CH6" s="57" t="s">
        <v>11</v>
      </c>
      <c r="CI6" s="8">
        <v>33153</v>
      </c>
      <c r="CJ6" s="9">
        <f t="shared" ref="CJ6:CJ23" si="25">CN6+CR6</f>
        <v>0</v>
      </c>
      <c r="CK6" s="9">
        <f t="shared" ref="CK6:CK23" si="26">CO6+CS6</f>
        <v>0</v>
      </c>
      <c r="CL6" s="33" t="e">
        <f t="shared" si="17"/>
        <v>#DIV/0!</v>
      </c>
      <c r="CM6" s="50"/>
      <c r="CN6" s="13"/>
      <c r="CO6" s="13"/>
      <c r="CP6" s="29" t="e">
        <f t="shared" si="18"/>
        <v>#DIV/0!</v>
      </c>
      <c r="CQ6" s="50"/>
      <c r="CR6" s="13"/>
      <c r="CS6" s="13"/>
      <c r="CT6" s="29" t="e">
        <f t="shared" si="19"/>
        <v>#DIV/0!</v>
      </c>
    </row>
    <row r="7" spans="1:98" ht="36.75" customHeight="1" x14ac:dyDescent="0.25">
      <c r="A7" s="56" t="s">
        <v>17</v>
      </c>
      <c r="B7" s="8">
        <v>1961</v>
      </c>
      <c r="C7" s="9">
        <f t="shared" si="20"/>
        <v>145</v>
      </c>
      <c r="D7" s="9">
        <f t="shared" si="21"/>
        <v>305</v>
      </c>
      <c r="E7" s="33">
        <f t="shared" si="0"/>
        <v>21.03448275862069</v>
      </c>
      <c r="F7" s="54">
        <f t="shared" si="22"/>
        <v>45</v>
      </c>
      <c r="G7" s="10">
        <f t="shared" si="23"/>
        <v>45</v>
      </c>
      <c r="H7" s="10">
        <f t="shared" si="24"/>
        <v>225</v>
      </c>
      <c r="I7" s="33">
        <f t="shared" si="1"/>
        <v>50</v>
      </c>
      <c r="J7" s="53">
        <v>45</v>
      </c>
      <c r="K7" s="10">
        <v>45</v>
      </c>
      <c r="L7" s="11">
        <v>225</v>
      </c>
      <c r="M7" s="15">
        <f t="shared" si="2"/>
        <v>50</v>
      </c>
      <c r="N7" s="50"/>
      <c r="O7" s="13"/>
      <c r="P7" s="13"/>
      <c r="Q7" s="15" t="e">
        <f t="shared" si="3"/>
        <v>#DIV/0!</v>
      </c>
      <c r="R7" s="50"/>
      <c r="S7" s="12"/>
      <c r="T7" s="12"/>
      <c r="U7" s="15" t="e">
        <f t="shared" si="4"/>
        <v>#DIV/0!</v>
      </c>
      <c r="V7" s="82" t="s">
        <v>17</v>
      </c>
      <c r="W7" s="83"/>
      <c r="X7" s="83"/>
      <c r="Y7" s="84"/>
      <c r="Z7" s="14"/>
      <c r="AA7" s="13"/>
      <c r="AB7" s="13"/>
      <c r="AC7" s="15" t="e">
        <f t="shared" si="5"/>
        <v>#DIV/0!</v>
      </c>
      <c r="AD7" s="14"/>
      <c r="AE7" s="13"/>
      <c r="AF7" s="13"/>
      <c r="AG7" s="15" t="e">
        <f t="shared" si="6"/>
        <v>#DIV/0!</v>
      </c>
      <c r="AH7" s="14"/>
      <c r="AI7" s="13"/>
      <c r="AJ7" s="13"/>
      <c r="AK7" s="15" t="e">
        <f t="shared" si="7"/>
        <v>#DIV/0!</v>
      </c>
      <c r="AL7" s="14"/>
      <c r="AM7" s="13"/>
      <c r="AN7" s="13"/>
      <c r="AO7" s="15" t="e">
        <f t="shared" si="8"/>
        <v>#DIV/0!</v>
      </c>
      <c r="AP7" s="14"/>
      <c r="AQ7" s="13"/>
      <c r="AR7" s="13"/>
      <c r="AS7" s="15" t="e">
        <f t="shared" si="9"/>
        <v>#DIV/0!</v>
      </c>
      <c r="AT7" s="14"/>
      <c r="AU7" s="13"/>
      <c r="AV7" s="13"/>
      <c r="AW7" s="29" t="e">
        <f t="shared" si="10"/>
        <v>#DIV/0!</v>
      </c>
      <c r="AX7" s="46"/>
      <c r="AY7" s="45"/>
      <c r="AZ7" s="45"/>
      <c r="BA7" s="29"/>
      <c r="BB7" s="46"/>
      <c r="BC7" s="45"/>
      <c r="BD7" s="45"/>
      <c r="BE7" s="29"/>
      <c r="BF7" s="41"/>
      <c r="BG7" s="42"/>
      <c r="BH7" s="42"/>
      <c r="BI7" s="29" t="e">
        <f t="shared" si="11"/>
        <v>#DIV/0!</v>
      </c>
      <c r="BJ7" s="43"/>
      <c r="BK7" s="37"/>
      <c r="BL7" s="37"/>
      <c r="BM7" s="37"/>
      <c r="BN7" s="50"/>
      <c r="BO7" s="12"/>
      <c r="BP7" s="12"/>
      <c r="BQ7" s="29" t="e">
        <f t="shared" si="12"/>
        <v>#DIV/0!</v>
      </c>
      <c r="BR7" s="50"/>
      <c r="BS7" s="12"/>
      <c r="BT7" s="12"/>
      <c r="BU7" s="29" t="e">
        <f t="shared" si="13"/>
        <v>#DIV/0!</v>
      </c>
      <c r="BV7" s="50">
        <v>1104</v>
      </c>
      <c r="BW7" s="12">
        <v>100</v>
      </c>
      <c r="BX7" s="12">
        <v>80</v>
      </c>
      <c r="BY7" s="29">
        <f t="shared" si="14"/>
        <v>8</v>
      </c>
      <c r="BZ7" s="46"/>
      <c r="CA7" s="45"/>
      <c r="CB7" s="45"/>
      <c r="CC7" s="29" t="e">
        <f t="shared" si="15"/>
        <v>#DIV/0!</v>
      </c>
      <c r="CD7" s="50"/>
      <c r="CE7" s="12"/>
      <c r="CF7" s="12"/>
      <c r="CG7" s="29" t="e">
        <f t="shared" si="16"/>
        <v>#DIV/0!</v>
      </c>
      <c r="CH7" s="56" t="s">
        <v>17</v>
      </c>
      <c r="CI7" s="8">
        <v>1258</v>
      </c>
      <c r="CJ7" s="9">
        <f t="shared" si="25"/>
        <v>0</v>
      </c>
      <c r="CK7" s="9">
        <f t="shared" si="26"/>
        <v>0</v>
      </c>
      <c r="CL7" s="33" t="e">
        <f t="shared" si="17"/>
        <v>#DIV/0!</v>
      </c>
      <c r="CM7" s="50"/>
      <c r="CN7" s="12"/>
      <c r="CO7" s="12"/>
      <c r="CP7" s="29" t="e">
        <f t="shared" si="18"/>
        <v>#DIV/0!</v>
      </c>
      <c r="CQ7" s="50"/>
      <c r="CR7" s="12"/>
      <c r="CS7" s="12"/>
      <c r="CT7" s="29" t="e">
        <f t="shared" si="19"/>
        <v>#DIV/0!</v>
      </c>
    </row>
    <row r="8" spans="1:98" ht="27.75" customHeight="1" x14ac:dyDescent="0.25">
      <c r="A8" s="56" t="s">
        <v>49</v>
      </c>
      <c r="B8" s="8">
        <v>1040</v>
      </c>
      <c r="C8" s="9">
        <f t="shared" si="20"/>
        <v>0</v>
      </c>
      <c r="D8" s="9">
        <f t="shared" si="21"/>
        <v>0</v>
      </c>
      <c r="E8" s="33" t="e">
        <f t="shared" si="0"/>
        <v>#DIV/0!</v>
      </c>
      <c r="F8" s="54">
        <f t="shared" si="22"/>
        <v>0</v>
      </c>
      <c r="G8" s="10">
        <f t="shared" si="23"/>
        <v>0</v>
      </c>
      <c r="H8" s="10">
        <f t="shared" si="24"/>
        <v>0</v>
      </c>
      <c r="I8" s="33" t="e">
        <f t="shared" si="1"/>
        <v>#DIV/0!</v>
      </c>
      <c r="J8" s="52"/>
      <c r="K8" s="10"/>
      <c r="L8" s="11"/>
      <c r="M8" s="15" t="e">
        <f t="shared" si="2"/>
        <v>#DIV/0!</v>
      </c>
      <c r="N8" s="50"/>
      <c r="O8" s="13"/>
      <c r="P8" s="16"/>
      <c r="Q8" s="15" t="e">
        <f t="shared" si="3"/>
        <v>#DIV/0!</v>
      </c>
      <c r="R8" s="50"/>
      <c r="S8" s="12"/>
      <c r="T8" s="12"/>
      <c r="U8" s="15" t="e">
        <f t="shared" si="4"/>
        <v>#DIV/0!</v>
      </c>
      <c r="V8" s="82" t="s">
        <v>49</v>
      </c>
      <c r="W8" s="83"/>
      <c r="X8" s="83"/>
      <c r="Y8" s="84"/>
      <c r="Z8" s="14"/>
      <c r="AA8" s="13"/>
      <c r="AB8" s="13"/>
      <c r="AC8" s="15" t="e">
        <f t="shared" si="5"/>
        <v>#DIV/0!</v>
      </c>
      <c r="AD8" s="14"/>
      <c r="AE8" s="13"/>
      <c r="AF8" s="13"/>
      <c r="AG8" s="15" t="e">
        <f t="shared" si="6"/>
        <v>#DIV/0!</v>
      </c>
      <c r="AH8" s="14"/>
      <c r="AI8" s="13"/>
      <c r="AJ8" s="13"/>
      <c r="AK8" s="15" t="e">
        <f t="shared" si="7"/>
        <v>#DIV/0!</v>
      </c>
      <c r="AL8" s="14"/>
      <c r="AM8" s="13"/>
      <c r="AN8" s="13"/>
      <c r="AO8" s="15" t="e">
        <f t="shared" si="8"/>
        <v>#DIV/0!</v>
      </c>
      <c r="AP8" s="14"/>
      <c r="AQ8" s="13"/>
      <c r="AR8" s="13"/>
      <c r="AS8" s="15" t="e">
        <f t="shared" si="9"/>
        <v>#DIV/0!</v>
      </c>
      <c r="AT8" s="14"/>
      <c r="AU8" s="13"/>
      <c r="AV8" s="13"/>
      <c r="AW8" s="29" t="e">
        <f t="shared" si="10"/>
        <v>#DIV/0!</v>
      </c>
      <c r="AX8" s="46"/>
      <c r="AY8" s="45"/>
      <c r="AZ8" s="45"/>
      <c r="BA8" s="29"/>
      <c r="BB8" s="46"/>
      <c r="BC8" s="45"/>
      <c r="BD8" s="45"/>
      <c r="BE8" s="29"/>
      <c r="BF8" s="41"/>
      <c r="BG8" s="42"/>
      <c r="BH8" s="42"/>
      <c r="BI8" s="29" t="e">
        <f t="shared" si="11"/>
        <v>#DIV/0!</v>
      </c>
      <c r="BJ8" s="43"/>
      <c r="BK8" s="37"/>
      <c r="BL8" s="37"/>
      <c r="BM8" s="37"/>
      <c r="BN8" s="50">
        <v>350</v>
      </c>
      <c r="BO8" s="12"/>
      <c r="BP8" s="12"/>
      <c r="BQ8" s="29" t="e">
        <f t="shared" si="12"/>
        <v>#DIV/0!</v>
      </c>
      <c r="BR8" s="50"/>
      <c r="BS8" s="12"/>
      <c r="BT8" s="12"/>
      <c r="BU8" s="29" t="e">
        <f t="shared" si="13"/>
        <v>#DIV/0!</v>
      </c>
      <c r="BV8" s="50"/>
      <c r="BW8" s="12"/>
      <c r="BX8" s="12"/>
      <c r="BY8" s="29" t="e">
        <f t="shared" si="14"/>
        <v>#DIV/0!</v>
      </c>
      <c r="BZ8" s="46"/>
      <c r="CA8" s="45"/>
      <c r="CB8" s="45"/>
      <c r="CC8" s="29" t="e">
        <f t="shared" si="15"/>
        <v>#DIV/0!</v>
      </c>
      <c r="CD8" s="50">
        <v>340</v>
      </c>
      <c r="CE8" s="12"/>
      <c r="CF8" s="12"/>
      <c r="CG8" s="29" t="e">
        <f t="shared" si="16"/>
        <v>#DIV/0!</v>
      </c>
      <c r="CH8" s="56" t="s">
        <v>49</v>
      </c>
      <c r="CI8" s="8">
        <v>1085</v>
      </c>
      <c r="CJ8" s="9">
        <f t="shared" si="25"/>
        <v>0</v>
      </c>
      <c r="CK8" s="9">
        <f t="shared" si="26"/>
        <v>0</v>
      </c>
      <c r="CL8" s="33" t="e">
        <f t="shared" si="17"/>
        <v>#DIV/0!</v>
      </c>
      <c r="CM8" s="50"/>
      <c r="CN8" s="12"/>
      <c r="CO8" s="12"/>
      <c r="CP8" s="29" t="e">
        <f t="shared" si="18"/>
        <v>#DIV/0!</v>
      </c>
      <c r="CQ8" s="50"/>
      <c r="CR8" s="12"/>
      <c r="CS8" s="12"/>
      <c r="CT8" s="29" t="e">
        <f t="shared" si="19"/>
        <v>#DIV/0!</v>
      </c>
    </row>
    <row r="9" spans="1:98" ht="21" customHeight="1" x14ac:dyDescent="0.25">
      <c r="A9" s="57" t="s">
        <v>50</v>
      </c>
      <c r="B9" s="8"/>
      <c r="C9" s="9">
        <f t="shared" si="20"/>
        <v>0</v>
      </c>
      <c r="D9" s="9">
        <f t="shared" si="21"/>
        <v>0</v>
      </c>
      <c r="E9" s="33" t="e">
        <f t="shared" si="0"/>
        <v>#DIV/0!</v>
      </c>
      <c r="F9" s="54">
        <f t="shared" si="22"/>
        <v>0</v>
      </c>
      <c r="G9" s="10">
        <f t="shared" si="23"/>
        <v>0</v>
      </c>
      <c r="H9" s="10">
        <f t="shared" si="24"/>
        <v>0</v>
      </c>
      <c r="I9" s="33" t="e">
        <f t="shared" si="1"/>
        <v>#DIV/0!</v>
      </c>
      <c r="J9" s="52"/>
      <c r="K9" s="10"/>
      <c r="L9" s="11"/>
      <c r="M9" s="15" t="e">
        <f t="shared" si="2"/>
        <v>#DIV/0!</v>
      </c>
      <c r="N9" s="50"/>
      <c r="O9" s="12"/>
      <c r="P9" s="16"/>
      <c r="Q9" s="15" t="e">
        <f t="shared" si="3"/>
        <v>#DIV/0!</v>
      </c>
      <c r="R9" s="50"/>
      <c r="S9" s="12"/>
      <c r="T9" s="12"/>
      <c r="U9" s="15" t="e">
        <f t="shared" si="4"/>
        <v>#DIV/0!</v>
      </c>
      <c r="V9" s="82" t="s">
        <v>50</v>
      </c>
      <c r="W9" s="83"/>
      <c r="X9" s="83"/>
      <c r="Y9" s="84"/>
      <c r="Z9" s="14"/>
      <c r="AA9" s="13"/>
      <c r="AB9" s="13"/>
      <c r="AC9" s="15" t="e">
        <f t="shared" si="5"/>
        <v>#DIV/0!</v>
      </c>
      <c r="AD9" s="14"/>
      <c r="AE9" s="13"/>
      <c r="AF9" s="13"/>
      <c r="AG9" s="15" t="e">
        <f t="shared" si="6"/>
        <v>#DIV/0!</v>
      </c>
      <c r="AH9" s="14"/>
      <c r="AI9" s="13"/>
      <c r="AJ9" s="13"/>
      <c r="AK9" s="15" t="e">
        <f t="shared" si="7"/>
        <v>#DIV/0!</v>
      </c>
      <c r="AL9" s="14"/>
      <c r="AM9" s="13"/>
      <c r="AN9" s="13"/>
      <c r="AO9" s="15" t="e">
        <f t="shared" si="8"/>
        <v>#DIV/0!</v>
      </c>
      <c r="AP9" s="14"/>
      <c r="AQ9" s="13"/>
      <c r="AR9" s="13"/>
      <c r="AS9" s="15" t="e">
        <f t="shared" si="9"/>
        <v>#DIV/0!</v>
      </c>
      <c r="AT9" s="14"/>
      <c r="AU9" s="13"/>
      <c r="AV9" s="13"/>
      <c r="AW9" s="29" t="e">
        <f t="shared" si="10"/>
        <v>#DIV/0!</v>
      </c>
      <c r="AX9" s="46"/>
      <c r="AY9" s="45"/>
      <c r="AZ9" s="45"/>
      <c r="BA9" s="29"/>
      <c r="BB9" s="46"/>
      <c r="BC9" s="45"/>
      <c r="BD9" s="45"/>
      <c r="BE9" s="29"/>
      <c r="BF9" s="41"/>
      <c r="BG9" s="42"/>
      <c r="BH9" s="42"/>
      <c r="BI9" s="29" t="e">
        <f t="shared" si="11"/>
        <v>#DIV/0!</v>
      </c>
      <c r="BJ9" s="43"/>
      <c r="BK9" s="37"/>
      <c r="BL9" s="37"/>
      <c r="BM9" s="37"/>
      <c r="BN9" s="50"/>
      <c r="BO9" s="12"/>
      <c r="BP9" s="12"/>
      <c r="BQ9" s="29" t="e">
        <f t="shared" si="12"/>
        <v>#DIV/0!</v>
      </c>
      <c r="BR9" s="50"/>
      <c r="BS9" s="12"/>
      <c r="BT9" s="12"/>
      <c r="BU9" s="29" t="e">
        <f t="shared" si="13"/>
        <v>#DIV/0!</v>
      </c>
      <c r="BV9" s="50"/>
      <c r="BW9" s="12"/>
      <c r="BX9" s="12"/>
      <c r="BY9" s="29" t="e">
        <f t="shared" si="14"/>
        <v>#DIV/0!</v>
      </c>
      <c r="BZ9" s="46"/>
      <c r="CA9" s="45"/>
      <c r="CB9" s="45"/>
      <c r="CC9" s="29" t="e">
        <f t="shared" si="15"/>
        <v>#DIV/0!</v>
      </c>
      <c r="CD9" s="50"/>
      <c r="CE9" s="12"/>
      <c r="CF9" s="12"/>
      <c r="CG9" s="29" t="e">
        <f t="shared" si="16"/>
        <v>#DIV/0!</v>
      </c>
      <c r="CH9" s="57" t="s">
        <v>50</v>
      </c>
      <c r="CI9" s="8">
        <v>750</v>
      </c>
      <c r="CJ9" s="9">
        <f t="shared" si="25"/>
        <v>0</v>
      </c>
      <c r="CK9" s="9">
        <f t="shared" si="26"/>
        <v>0</v>
      </c>
      <c r="CL9" s="33" t="e">
        <f t="shared" si="17"/>
        <v>#DIV/0!</v>
      </c>
      <c r="CM9" s="50"/>
      <c r="CN9" s="12"/>
      <c r="CO9" s="12"/>
      <c r="CP9" s="29" t="e">
        <f t="shared" si="18"/>
        <v>#DIV/0!</v>
      </c>
      <c r="CQ9" s="50"/>
      <c r="CR9" s="12"/>
      <c r="CS9" s="12"/>
      <c r="CT9" s="29" t="e">
        <f t="shared" si="19"/>
        <v>#DIV/0!</v>
      </c>
    </row>
    <row r="10" spans="1:98" ht="21" customHeight="1" x14ac:dyDescent="0.25">
      <c r="A10" s="56" t="s">
        <v>60</v>
      </c>
      <c r="B10" s="8">
        <v>3005</v>
      </c>
      <c r="C10" s="9">
        <f t="shared" si="20"/>
        <v>0</v>
      </c>
      <c r="D10" s="9">
        <f t="shared" si="21"/>
        <v>0</v>
      </c>
      <c r="E10" s="33" t="e">
        <f t="shared" si="0"/>
        <v>#DIV/0!</v>
      </c>
      <c r="F10" s="54">
        <f t="shared" si="22"/>
        <v>0</v>
      </c>
      <c r="G10" s="10">
        <f t="shared" si="23"/>
        <v>0</v>
      </c>
      <c r="H10" s="10">
        <f t="shared" si="24"/>
        <v>0</v>
      </c>
      <c r="I10" s="33" t="e">
        <f t="shared" si="1"/>
        <v>#DIV/0!</v>
      </c>
      <c r="J10" s="52"/>
      <c r="K10" s="10"/>
      <c r="L10" s="11"/>
      <c r="M10" s="15" t="e">
        <f t="shared" si="2"/>
        <v>#DIV/0!</v>
      </c>
      <c r="N10" s="50"/>
      <c r="O10" s="12"/>
      <c r="P10" s="13"/>
      <c r="Q10" s="15" t="e">
        <f t="shared" si="3"/>
        <v>#DIV/0!</v>
      </c>
      <c r="R10" s="50"/>
      <c r="S10" s="12"/>
      <c r="T10" s="12"/>
      <c r="U10" s="15" t="e">
        <f t="shared" si="4"/>
        <v>#DIV/0!</v>
      </c>
      <c r="V10" s="82" t="s">
        <v>48</v>
      </c>
      <c r="W10" s="83"/>
      <c r="X10" s="83"/>
      <c r="Y10" s="84"/>
      <c r="Z10" s="14"/>
      <c r="AA10" s="13"/>
      <c r="AB10" s="13"/>
      <c r="AC10" s="15" t="e">
        <f t="shared" si="5"/>
        <v>#DIV/0!</v>
      </c>
      <c r="AD10" s="14"/>
      <c r="AE10" s="13"/>
      <c r="AF10" s="13"/>
      <c r="AG10" s="15" t="e">
        <f t="shared" si="6"/>
        <v>#DIV/0!</v>
      </c>
      <c r="AH10" s="14"/>
      <c r="AI10" s="13"/>
      <c r="AJ10" s="13"/>
      <c r="AK10" s="15" t="e">
        <f t="shared" si="7"/>
        <v>#DIV/0!</v>
      </c>
      <c r="AL10" s="14"/>
      <c r="AM10" s="13"/>
      <c r="AN10" s="13"/>
      <c r="AO10" s="15" t="e">
        <f t="shared" si="8"/>
        <v>#DIV/0!</v>
      </c>
      <c r="AP10" s="14"/>
      <c r="AQ10" s="13"/>
      <c r="AR10" s="13"/>
      <c r="AS10" s="15" t="e">
        <f t="shared" si="9"/>
        <v>#DIV/0!</v>
      </c>
      <c r="AT10" s="14"/>
      <c r="AU10" s="13"/>
      <c r="AV10" s="13"/>
      <c r="AW10" s="29" t="e">
        <f t="shared" si="10"/>
        <v>#DIV/0!</v>
      </c>
      <c r="AX10" s="46"/>
      <c r="AY10" s="45"/>
      <c r="AZ10" s="45"/>
      <c r="BA10" s="29"/>
      <c r="BB10" s="46"/>
      <c r="BC10" s="45"/>
      <c r="BD10" s="45"/>
      <c r="BE10" s="29"/>
      <c r="BF10" s="41"/>
      <c r="BG10" s="42"/>
      <c r="BH10" s="42"/>
      <c r="BI10" s="29" t="e">
        <f t="shared" si="11"/>
        <v>#DIV/0!</v>
      </c>
      <c r="BJ10" s="43"/>
      <c r="BK10" s="37"/>
      <c r="BL10" s="37"/>
      <c r="BM10" s="37"/>
      <c r="BN10" s="50">
        <v>687</v>
      </c>
      <c r="BO10" s="12"/>
      <c r="BP10" s="12"/>
      <c r="BQ10" s="29" t="e">
        <f t="shared" si="12"/>
        <v>#DIV/0!</v>
      </c>
      <c r="BR10" s="50"/>
      <c r="BS10" s="12"/>
      <c r="BT10" s="12"/>
      <c r="BU10" s="29" t="e">
        <f t="shared" si="13"/>
        <v>#DIV/0!</v>
      </c>
      <c r="BV10" s="50"/>
      <c r="BW10" s="12"/>
      <c r="BX10" s="12"/>
      <c r="BY10" s="29" t="e">
        <f t="shared" si="14"/>
        <v>#DIV/0!</v>
      </c>
      <c r="BZ10" s="46"/>
      <c r="CA10" s="45"/>
      <c r="CB10" s="45"/>
      <c r="CC10" s="29" t="e">
        <f t="shared" si="15"/>
        <v>#DIV/0!</v>
      </c>
      <c r="CD10" s="50">
        <v>216</v>
      </c>
      <c r="CE10" s="12"/>
      <c r="CF10" s="12"/>
      <c r="CG10" s="29" t="e">
        <f t="shared" si="16"/>
        <v>#DIV/0!</v>
      </c>
      <c r="CH10" s="56" t="s">
        <v>60</v>
      </c>
      <c r="CI10" s="8">
        <v>4542</v>
      </c>
      <c r="CJ10" s="9">
        <f t="shared" si="25"/>
        <v>0</v>
      </c>
      <c r="CK10" s="9">
        <f t="shared" si="26"/>
        <v>0</v>
      </c>
      <c r="CL10" s="33" t="e">
        <f t="shared" si="17"/>
        <v>#DIV/0!</v>
      </c>
      <c r="CM10" s="50"/>
      <c r="CN10" s="12"/>
      <c r="CO10" s="12"/>
      <c r="CP10" s="29" t="e">
        <f t="shared" si="18"/>
        <v>#DIV/0!</v>
      </c>
      <c r="CQ10" s="50"/>
      <c r="CR10" s="12"/>
      <c r="CS10" s="12"/>
      <c r="CT10" s="29" t="e">
        <f t="shared" si="19"/>
        <v>#DIV/0!</v>
      </c>
    </row>
    <row r="11" spans="1:98" ht="25.5" customHeight="1" x14ac:dyDescent="0.25">
      <c r="A11" s="57" t="s">
        <v>15</v>
      </c>
      <c r="B11" s="8">
        <v>1912</v>
      </c>
      <c r="C11" s="9">
        <f t="shared" si="20"/>
        <v>850</v>
      </c>
      <c r="D11" s="9">
        <f t="shared" si="21"/>
        <v>2610</v>
      </c>
      <c r="E11" s="33">
        <f t="shared" si="0"/>
        <v>30.705882352941178</v>
      </c>
      <c r="F11" s="54">
        <f t="shared" si="22"/>
        <v>800</v>
      </c>
      <c r="G11" s="10">
        <f t="shared" si="23"/>
        <v>800</v>
      </c>
      <c r="H11" s="10">
        <f t="shared" si="24"/>
        <v>2560</v>
      </c>
      <c r="I11" s="33">
        <f t="shared" si="1"/>
        <v>32</v>
      </c>
      <c r="J11" s="52">
        <v>800</v>
      </c>
      <c r="K11" s="10">
        <v>800</v>
      </c>
      <c r="L11" s="11">
        <v>2560</v>
      </c>
      <c r="M11" s="15">
        <f t="shared" si="2"/>
        <v>32</v>
      </c>
      <c r="N11" s="50"/>
      <c r="O11" s="12"/>
      <c r="P11" s="13"/>
      <c r="Q11" s="15" t="e">
        <f t="shared" si="3"/>
        <v>#DIV/0!</v>
      </c>
      <c r="R11" s="50">
        <v>200</v>
      </c>
      <c r="S11" s="12">
        <v>200</v>
      </c>
      <c r="T11" s="12">
        <v>108</v>
      </c>
      <c r="U11" s="15">
        <f t="shared" si="4"/>
        <v>5.4</v>
      </c>
      <c r="V11" s="82" t="s">
        <v>15</v>
      </c>
      <c r="W11" s="83"/>
      <c r="X11" s="83"/>
      <c r="Y11" s="84"/>
      <c r="Z11" s="14"/>
      <c r="AA11" s="13"/>
      <c r="AB11" s="13"/>
      <c r="AC11" s="15" t="e">
        <f t="shared" si="5"/>
        <v>#DIV/0!</v>
      </c>
      <c r="AD11" s="14"/>
      <c r="AE11" s="13"/>
      <c r="AF11" s="13"/>
      <c r="AG11" s="15" t="e">
        <f t="shared" si="6"/>
        <v>#DIV/0!</v>
      </c>
      <c r="AH11" s="14"/>
      <c r="AI11" s="13"/>
      <c r="AJ11" s="13"/>
      <c r="AK11" s="15" t="e">
        <f t="shared" si="7"/>
        <v>#DIV/0!</v>
      </c>
      <c r="AL11" s="14"/>
      <c r="AM11" s="13"/>
      <c r="AN11" s="13"/>
      <c r="AO11" s="15" t="e">
        <f t="shared" si="8"/>
        <v>#DIV/0!</v>
      </c>
      <c r="AP11" s="14"/>
      <c r="AQ11" s="13"/>
      <c r="AR11" s="13"/>
      <c r="AS11" s="15" t="e">
        <f t="shared" si="9"/>
        <v>#DIV/0!</v>
      </c>
      <c r="AT11" s="14"/>
      <c r="AU11" s="13"/>
      <c r="AV11" s="13"/>
      <c r="AW11" s="29" t="e">
        <f t="shared" si="10"/>
        <v>#DIV/0!</v>
      </c>
      <c r="AX11" s="46"/>
      <c r="AY11" s="45"/>
      <c r="AZ11" s="45"/>
      <c r="BA11" s="29"/>
      <c r="BB11" s="46"/>
      <c r="BC11" s="45"/>
      <c r="BD11" s="45"/>
      <c r="BE11" s="29"/>
      <c r="BF11" s="41"/>
      <c r="BG11" s="42"/>
      <c r="BH11" s="42"/>
      <c r="BI11" s="29" t="e">
        <f t="shared" si="11"/>
        <v>#DIV/0!</v>
      </c>
      <c r="BJ11" s="43"/>
      <c r="BK11" s="37"/>
      <c r="BL11" s="37"/>
      <c r="BM11" s="37"/>
      <c r="BN11" s="50">
        <v>166</v>
      </c>
      <c r="BO11" s="12">
        <v>50</v>
      </c>
      <c r="BP11" s="12">
        <v>50</v>
      </c>
      <c r="BQ11" s="29">
        <f t="shared" si="12"/>
        <v>10</v>
      </c>
      <c r="BR11" s="50">
        <v>161</v>
      </c>
      <c r="BS11" s="12"/>
      <c r="BT11" s="12"/>
      <c r="BU11" s="29" t="e">
        <f t="shared" si="13"/>
        <v>#DIV/0!</v>
      </c>
      <c r="BV11" s="50">
        <v>150</v>
      </c>
      <c r="BW11" s="12"/>
      <c r="BX11" s="12"/>
      <c r="BY11" s="29" t="e">
        <f t="shared" si="14"/>
        <v>#DIV/0!</v>
      </c>
      <c r="BZ11" s="46"/>
      <c r="CA11" s="45"/>
      <c r="CB11" s="45"/>
      <c r="CC11" s="29" t="e">
        <f t="shared" si="15"/>
        <v>#DIV/0!</v>
      </c>
      <c r="CD11" s="50"/>
      <c r="CE11" s="12"/>
      <c r="CF11" s="12"/>
      <c r="CG11" s="29" t="e">
        <f t="shared" si="16"/>
        <v>#DIV/0!</v>
      </c>
      <c r="CH11" s="57" t="s">
        <v>15</v>
      </c>
      <c r="CI11" s="8">
        <v>1782</v>
      </c>
      <c r="CJ11" s="9">
        <f t="shared" si="25"/>
        <v>200</v>
      </c>
      <c r="CK11" s="9">
        <f t="shared" si="26"/>
        <v>108</v>
      </c>
      <c r="CL11" s="33">
        <f t="shared" si="17"/>
        <v>5.4</v>
      </c>
      <c r="CM11" s="50"/>
      <c r="CN11" s="12"/>
      <c r="CO11" s="12"/>
      <c r="CP11" s="29" t="e">
        <f t="shared" si="18"/>
        <v>#DIV/0!</v>
      </c>
      <c r="CQ11" s="50">
        <v>200</v>
      </c>
      <c r="CR11" s="12">
        <v>200</v>
      </c>
      <c r="CS11" s="12">
        <v>108</v>
      </c>
      <c r="CT11" s="29">
        <f t="shared" si="19"/>
        <v>5.4</v>
      </c>
    </row>
    <row r="12" spans="1:98" ht="21" customHeight="1" x14ac:dyDescent="0.25">
      <c r="A12" s="56" t="s">
        <v>22</v>
      </c>
      <c r="B12" s="8">
        <v>1080</v>
      </c>
      <c r="C12" s="9">
        <f t="shared" si="20"/>
        <v>720</v>
      </c>
      <c r="D12" s="9">
        <f t="shared" si="21"/>
        <v>1629</v>
      </c>
      <c r="E12" s="33">
        <f t="shared" si="0"/>
        <v>22.625</v>
      </c>
      <c r="F12" s="54">
        <f t="shared" si="22"/>
        <v>450</v>
      </c>
      <c r="G12" s="10">
        <f t="shared" si="23"/>
        <v>450</v>
      </c>
      <c r="H12" s="10">
        <f t="shared" si="24"/>
        <v>1125</v>
      </c>
      <c r="I12" s="33">
        <f t="shared" si="1"/>
        <v>25</v>
      </c>
      <c r="J12" s="52">
        <v>80</v>
      </c>
      <c r="K12" s="10">
        <v>80</v>
      </c>
      <c r="L12" s="11">
        <v>200</v>
      </c>
      <c r="M12" s="15">
        <f t="shared" si="2"/>
        <v>25</v>
      </c>
      <c r="N12" s="50">
        <v>370</v>
      </c>
      <c r="O12" s="12">
        <v>370</v>
      </c>
      <c r="P12" s="13">
        <v>925</v>
      </c>
      <c r="Q12" s="15">
        <f t="shared" si="3"/>
        <v>25</v>
      </c>
      <c r="R12" s="50"/>
      <c r="S12" s="12"/>
      <c r="T12" s="12"/>
      <c r="U12" s="15" t="e">
        <f t="shared" si="4"/>
        <v>#DIV/0!</v>
      </c>
      <c r="V12" s="82" t="s">
        <v>22</v>
      </c>
      <c r="W12" s="83"/>
      <c r="X12" s="83"/>
      <c r="Y12" s="84"/>
      <c r="Z12" s="14"/>
      <c r="AA12" s="13"/>
      <c r="AB12" s="13"/>
      <c r="AC12" s="15" t="e">
        <f t="shared" si="5"/>
        <v>#DIV/0!</v>
      </c>
      <c r="AD12" s="14"/>
      <c r="AE12" s="13"/>
      <c r="AF12" s="13"/>
      <c r="AG12" s="15" t="e">
        <f t="shared" si="6"/>
        <v>#DIV/0!</v>
      </c>
      <c r="AH12" s="14"/>
      <c r="AI12" s="13"/>
      <c r="AJ12" s="13"/>
      <c r="AK12" s="15" t="e">
        <f t="shared" si="7"/>
        <v>#DIV/0!</v>
      </c>
      <c r="AL12" s="14"/>
      <c r="AM12" s="13"/>
      <c r="AN12" s="13"/>
      <c r="AO12" s="15" t="e">
        <f t="shared" si="8"/>
        <v>#DIV/0!</v>
      </c>
      <c r="AP12" s="14"/>
      <c r="AQ12" s="13"/>
      <c r="AR12" s="13"/>
      <c r="AS12" s="15" t="e">
        <f t="shared" si="9"/>
        <v>#DIV/0!</v>
      </c>
      <c r="AT12" s="14"/>
      <c r="AU12" s="13"/>
      <c r="AV12" s="13"/>
      <c r="AW12" s="29" t="e">
        <f t="shared" si="10"/>
        <v>#DIV/0!</v>
      </c>
      <c r="AX12" s="46"/>
      <c r="AY12" s="45"/>
      <c r="AZ12" s="45"/>
      <c r="BA12" s="29"/>
      <c r="BB12" s="46"/>
      <c r="BC12" s="45"/>
      <c r="BD12" s="45"/>
      <c r="BE12" s="29"/>
      <c r="BF12" s="41"/>
      <c r="BG12" s="42"/>
      <c r="BH12" s="42"/>
      <c r="BI12" s="29" t="e">
        <f t="shared" si="11"/>
        <v>#DIV/0!</v>
      </c>
      <c r="BJ12" s="43"/>
      <c r="BK12" s="37"/>
      <c r="BL12" s="37"/>
      <c r="BM12" s="37"/>
      <c r="BN12" s="50">
        <v>240</v>
      </c>
      <c r="BO12" s="12">
        <v>240</v>
      </c>
      <c r="BP12" s="12">
        <v>480</v>
      </c>
      <c r="BQ12" s="29">
        <f t="shared" si="12"/>
        <v>20</v>
      </c>
      <c r="BR12" s="50"/>
      <c r="BS12" s="12"/>
      <c r="BT12" s="12"/>
      <c r="BU12" s="29" t="e">
        <f t="shared" si="13"/>
        <v>#DIV/0!</v>
      </c>
      <c r="BV12" s="50">
        <v>120</v>
      </c>
      <c r="BW12" s="12">
        <v>30</v>
      </c>
      <c r="BX12" s="12">
        <v>24</v>
      </c>
      <c r="BY12" s="29">
        <f t="shared" si="14"/>
        <v>8</v>
      </c>
      <c r="BZ12" s="46"/>
      <c r="CA12" s="45"/>
      <c r="CB12" s="45"/>
      <c r="CC12" s="29" t="e">
        <f t="shared" si="15"/>
        <v>#DIV/0!</v>
      </c>
      <c r="CD12" s="50"/>
      <c r="CE12" s="12"/>
      <c r="CF12" s="12"/>
      <c r="CG12" s="29" t="e">
        <f t="shared" si="16"/>
        <v>#DIV/0!</v>
      </c>
      <c r="CH12" s="56" t="s">
        <v>22</v>
      </c>
      <c r="CI12" s="8">
        <v>880</v>
      </c>
      <c r="CJ12" s="9">
        <f t="shared" si="25"/>
        <v>0</v>
      </c>
      <c r="CK12" s="9">
        <f t="shared" si="26"/>
        <v>0</v>
      </c>
      <c r="CL12" s="33" t="e">
        <f t="shared" si="17"/>
        <v>#DIV/0!</v>
      </c>
      <c r="CM12" s="50"/>
      <c r="CN12" s="12"/>
      <c r="CO12" s="12"/>
      <c r="CP12" s="29" t="e">
        <f t="shared" si="18"/>
        <v>#DIV/0!</v>
      </c>
      <c r="CQ12" s="50"/>
      <c r="CR12" s="12"/>
      <c r="CS12" s="12"/>
      <c r="CT12" s="29" t="e">
        <f t="shared" si="19"/>
        <v>#DIV/0!</v>
      </c>
    </row>
    <row r="13" spans="1:98" ht="35.25" customHeight="1" x14ac:dyDescent="0.25">
      <c r="A13" s="57" t="s">
        <v>14</v>
      </c>
      <c r="B13" s="8">
        <v>7021</v>
      </c>
      <c r="C13" s="9">
        <f t="shared" si="20"/>
        <v>6581</v>
      </c>
      <c r="D13" s="9">
        <f t="shared" si="21"/>
        <v>25000</v>
      </c>
      <c r="E13" s="33">
        <f t="shared" si="0"/>
        <v>37.988147697918251</v>
      </c>
      <c r="F13" s="54">
        <f t="shared" si="22"/>
        <v>6581</v>
      </c>
      <c r="G13" s="10">
        <f t="shared" si="23"/>
        <v>6581</v>
      </c>
      <c r="H13" s="10">
        <f t="shared" si="24"/>
        <v>25000</v>
      </c>
      <c r="I13" s="33">
        <f t="shared" si="1"/>
        <v>37.988147697918251</v>
      </c>
      <c r="J13" s="52">
        <v>6581</v>
      </c>
      <c r="K13" s="10">
        <v>6581</v>
      </c>
      <c r="L13" s="11">
        <v>25000</v>
      </c>
      <c r="M13" s="15">
        <f t="shared" si="2"/>
        <v>37.988147697918251</v>
      </c>
      <c r="N13" s="50"/>
      <c r="O13" s="12"/>
      <c r="P13" s="13"/>
      <c r="Q13" s="15" t="e">
        <f t="shared" si="3"/>
        <v>#DIV/0!</v>
      </c>
      <c r="R13" s="50"/>
      <c r="S13" s="12"/>
      <c r="T13" s="12"/>
      <c r="U13" s="15" t="e">
        <f t="shared" si="4"/>
        <v>#DIV/0!</v>
      </c>
      <c r="V13" s="82" t="s">
        <v>14</v>
      </c>
      <c r="W13" s="83"/>
      <c r="X13" s="83"/>
      <c r="Y13" s="84"/>
      <c r="Z13" s="14"/>
      <c r="AA13" s="13"/>
      <c r="AB13" s="13"/>
      <c r="AC13" s="15" t="e">
        <f t="shared" si="5"/>
        <v>#DIV/0!</v>
      </c>
      <c r="AD13" s="14"/>
      <c r="AE13" s="13"/>
      <c r="AF13" s="13"/>
      <c r="AG13" s="15" t="e">
        <f t="shared" si="6"/>
        <v>#DIV/0!</v>
      </c>
      <c r="AH13" s="14"/>
      <c r="AI13" s="13"/>
      <c r="AJ13" s="13"/>
      <c r="AK13" s="15" t="e">
        <f t="shared" si="7"/>
        <v>#DIV/0!</v>
      </c>
      <c r="AL13" s="14"/>
      <c r="AM13" s="13"/>
      <c r="AN13" s="13"/>
      <c r="AO13" s="15" t="e">
        <f t="shared" si="8"/>
        <v>#DIV/0!</v>
      </c>
      <c r="AP13" s="14"/>
      <c r="AQ13" s="13"/>
      <c r="AR13" s="13"/>
      <c r="AS13" s="15" t="e">
        <f t="shared" si="9"/>
        <v>#DIV/0!</v>
      </c>
      <c r="AT13" s="14"/>
      <c r="AU13" s="13"/>
      <c r="AV13" s="13"/>
      <c r="AW13" s="29" t="e">
        <f t="shared" si="10"/>
        <v>#DIV/0!</v>
      </c>
      <c r="AX13" s="46"/>
      <c r="AY13" s="45"/>
      <c r="AZ13" s="45"/>
      <c r="BA13" s="29"/>
      <c r="BB13" s="46"/>
      <c r="BC13" s="45"/>
      <c r="BD13" s="45"/>
      <c r="BE13" s="29"/>
      <c r="BF13" s="41"/>
      <c r="BG13" s="42"/>
      <c r="BH13" s="42"/>
      <c r="BI13" s="29" t="e">
        <f t="shared" si="11"/>
        <v>#DIV/0!</v>
      </c>
      <c r="BJ13" s="43"/>
      <c r="BK13" s="37"/>
      <c r="BL13" s="37"/>
      <c r="BM13" s="37"/>
      <c r="BN13" s="50"/>
      <c r="BO13" s="12"/>
      <c r="BP13" s="12"/>
      <c r="BQ13" s="29" t="e">
        <f t="shared" si="12"/>
        <v>#DIV/0!</v>
      </c>
      <c r="BR13" s="50"/>
      <c r="BS13" s="12"/>
      <c r="BT13" s="12"/>
      <c r="BU13" s="29" t="e">
        <f t="shared" si="13"/>
        <v>#DIV/0!</v>
      </c>
      <c r="BV13" s="50"/>
      <c r="BW13" s="12"/>
      <c r="BX13" s="12"/>
      <c r="BY13" s="29" t="e">
        <f t="shared" si="14"/>
        <v>#DIV/0!</v>
      </c>
      <c r="BZ13" s="46"/>
      <c r="CA13" s="45"/>
      <c r="CB13" s="45"/>
      <c r="CC13" s="29" t="e">
        <f t="shared" si="15"/>
        <v>#DIV/0!</v>
      </c>
      <c r="CD13" s="50"/>
      <c r="CE13" s="12"/>
      <c r="CF13" s="12"/>
      <c r="CG13" s="29" t="e">
        <f t="shared" si="16"/>
        <v>#DIV/0!</v>
      </c>
      <c r="CH13" s="57" t="s">
        <v>14</v>
      </c>
      <c r="CI13" s="8">
        <v>6737</v>
      </c>
      <c r="CJ13" s="9">
        <f t="shared" si="25"/>
        <v>0</v>
      </c>
      <c r="CK13" s="9">
        <f t="shared" si="26"/>
        <v>0</v>
      </c>
      <c r="CL13" s="33" t="e">
        <f t="shared" si="17"/>
        <v>#DIV/0!</v>
      </c>
      <c r="CM13" s="50"/>
      <c r="CN13" s="12"/>
      <c r="CO13" s="12"/>
      <c r="CP13" s="29" t="e">
        <f t="shared" si="18"/>
        <v>#DIV/0!</v>
      </c>
      <c r="CQ13" s="50"/>
      <c r="CR13" s="12"/>
      <c r="CS13" s="12"/>
      <c r="CT13" s="29" t="e">
        <f t="shared" si="19"/>
        <v>#DIV/0!</v>
      </c>
    </row>
    <row r="14" spans="1:98" ht="28.5" customHeight="1" x14ac:dyDescent="0.25">
      <c r="A14" s="56" t="s">
        <v>21</v>
      </c>
      <c r="B14" s="8">
        <v>4219</v>
      </c>
      <c r="C14" s="9">
        <f t="shared" si="20"/>
        <v>2288</v>
      </c>
      <c r="D14" s="9">
        <f t="shared" si="21"/>
        <v>3629</v>
      </c>
      <c r="E14" s="33">
        <f t="shared" si="0"/>
        <v>15.861013986013985</v>
      </c>
      <c r="F14" s="54">
        <f t="shared" si="22"/>
        <v>2474</v>
      </c>
      <c r="G14" s="10">
        <f t="shared" si="23"/>
        <v>2288</v>
      </c>
      <c r="H14" s="10">
        <f t="shared" si="24"/>
        <v>3629</v>
      </c>
      <c r="I14" s="33">
        <f t="shared" si="1"/>
        <v>15.861013986013985</v>
      </c>
      <c r="J14" s="52">
        <v>1486</v>
      </c>
      <c r="K14" s="10">
        <v>1300</v>
      </c>
      <c r="L14" s="11">
        <v>1950</v>
      </c>
      <c r="M14" s="15">
        <f t="shared" si="2"/>
        <v>15</v>
      </c>
      <c r="N14" s="50">
        <v>988</v>
      </c>
      <c r="O14" s="13">
        <v>988</v>
      </c>
      <c r="P14" s="13">
        <v>1679</v>
      </c>
      <c r="Q14" s="15">
        <f t="shared" si="3"/>
        <v>16.993927125506072</v>
      </c>
      <c r="R14" s="51"/>
      <c r="S14" s="12"/>
      <c r="T14" s="12"/>
      <c r="U14" s="15" t="e">
        <f t="shared" si="4"/>
        <v>#DIV/0!</v>
      </c>
      <c r="V14" s="82" t="s">
        <v>21</v>
      </c>
      <c r="W14" s="83"/>
      <c r="X14" s="83"/>
      <c r="Y14" s="84"/>
      <c r="Z14" s="14"/>
      <c r="AA14" s="13"/>
      <c r="AB14" s="13"/>
      <c r="AC14" s="15" t="e">
        <f t="shared" si="5"/>
        <v>#DIV/0!</v>
      </c>
      <c r="AD14" s="14"/>
      <c r="AE14" s="13"/>
      <c r="AF14" s="13"/>
      <c r="AG14" s="15" t="e">
        <f t="shared" si="6"/>
        <v>#DIV/0!</v>
      </c>
      <c r="AH14" s="14"/>
      <c r="AI14" s="13"/>
      <c r="AJ14" s="13"/>
      <c r="AK14" s="15" t="e">
        <f t="shared" si="7"/>
        <v>#DIV/0!</v>
      </c>
      <c r="AL14" s="14"/>
      <c r="AM14" s="13"/>
      <c r="AN14" s="13"/>
      <c r="AO14" s="15" t="e">
        <f t="shared" si="8"/>
        <v>#DIV/0!</v>
      </c>
      <c r="AP14" s="14"/>
      <c r="AQ14" s="13"/>
      <c r="AR14" s="13"/>
      <c r="AS14" s="15" t="e">
        <f t="shared" si="9"/>
        <v>#DIV/0!</v>
      </c>
      <c r="AT14" s="14"/>
      <c r="AU14" s="13"/>
      <c r="AV14" s="13"/>
      <c r="AW14" s="29" t="e">
        <f t="shared" si="10"/>
        <v>#DIV/0!</v>
      </c>
      <c r="AX14" s="46"/>
      <c r="AY14" s="45"/>
      <c r="AZ14" s="45"/>
      <c r="BA14" s="29"/>
      <c r="BB14" s="46"/>
      <c r="BC14" s="45"/>
      <c r="BD14" s="45"/>
      <c r="BE14" s="29"/>
      <c r="BF14" s="41"/>
      <c r="BG14" s="42"/>
      <c r="BH14" s="42"/>
      <c r="BI14" s="29" t="e">
        <f t="shared" si="11"/>
        <v>#DIV/0!</v>
      </c>
      <c r="BJ14" s="43"/>
      <c r="BK14" s="37"/>
      <c r="BL14" s="37"/>
      <c r="BM14" s="37"/>
      <c r="BN14" s="51"/>
      <c r="BO14" s="12"/>
      <c r="BP14" s="12"/>
      <c r="BQ14" s="29" t="e">
        <f t="shared" si="12"/>
        <v>#DIV/0!</v>
      </c>
      <c r="BR14" s="51"/>
      <c r="BS14" s="12"/>
      <c r="BT14" s="12"/>
      <c r="BU14" s="29" t="e">
        <f t="shared" si="13"/>
        <v>#DIV/0!</v>
      </c>
      <c r="BV14" s="51"/>
      <c r="BW14" s="12"/>
      <c r="BX14" s="12"/>
      <c r="BY14" s="29" t="e">
        <f t="shared" si="14"/>
        <v>#DIV/0!</v>
      </c>
      <c r="BZ14" s="46"/>
      <c r="CA14" s="45"/>
      <c r="CB14" s="45"/>
      <c r="CC14" s="29" t="e">
        <f t="shared" si="15"/>
        <v>#DIV/0!</v>
      </c>
      <c r="CD14" s="51"/>
      <c r="CE14" s="12"/>
      <c r="CF14" s="12"/>
      <c r="CG14" s="29" t="e">
        <f t="shared" si="16"/>
        <v>#DIV/0!</v>
      </c>
      <c r="CH14" s="56" t="s">
        <v>21</v>
      </c>
      <c r="CI14" s="8">
        <v>4855</v>
      </c>
      <c r="CJ14" s="9">
        <f t="shared" si="25"/>
        <v>0</v>
      </c>
      <c r="CK14" s="9">
        <f t="shared" si="26"/>
        <v>0</v>
      </c>
      <c r="CL14" s="33" t="e">
        <f t="shared" si="17"/>
        <v>#DIV/0!</v>
      </c>
      <c r="CM14" s="51"/>
      <c r="CN14" s="12"/>
      <c r="CO14" s="12"/>
      <c r="CP14" s="29" t="e">
        <f t="shared" si="18"/>
        <v>#DIV/0!</v>
      </c>
      <c r="CQ14" s="51"/>
      <c r="CR14" s="12"/>
      <c r="CS14" s="12"/>
      <c r="CT14" s="29" t="e">
        <f t="shared" si="19"/>
        <v>#DIV/0!</v>
      </c>
    </row>
    <row r="15" spans="1:98" ht="21" customHeight="1" x14ac:dyDescent="0.25">
      <c r="A15" s="57" t="s">
        <v>16</v>
      </c>
      <c r="B15" s="17">
        <v>387</v>
      </c>
      <c r="C15" s="9">
        <f t="shared" si="20"/>
        <v>279</v>
      </c>
      <c r="D15" s="9">
        <f t="shared" si="21"/>
        <v>279</v>
      </c>
      <c r="E15" s="33">
        <f t="shared" si="0"/>
        <v>10</v>
      </c>
      <c r="F15" s="54">
        <f t="shared" si="22"/>
        <v>279</v>
      </c>
      <c r="G15" s="10">
        <f t="shared" si="23"/>
        <v>279</v>
      </c>
      <c r="H15" s="10">
        <f t="shared" si="24"/>
        <v>279</v>
      </c>
      <c r="I15" s="33">
        <f t="shared" si="1"/>
        <v>10</v>
      </c>
      <c r="J15" s="52">
        <v>279</v>
      </c>
      <c r="K15" s="10">
        <v>279</v>
      </c>
      <c r="L15" s="11">
        <v>279</v>
      </c>
      <c r="M15" s="15">
        <f t="shared" si="2"/>
        <v>10</v>
      </c>
      <c r="N15" s="50"/>
      <c r="O15" s="12"/>
      <c r="P15" s="13"/>
      <c r="Q15" s="15" t="e">
        <f t="shared" si="3"/>
        <v>#DIV/0!</v>
      </c>
      <c r="R15" s="51">
        <v>192</v>
      </c>
      <c r="S15" s="12">
        <v>192</v>
      </c>
      <c r="T15" s="12">
        <v>88</v>
      </c>
      <c r="U15" s="15">
        <f t="shared" si="4"/>
        <v>4.583333333333333</v>
      </c>
      <c r="V15" s="82" t="s">
        <v>16</v>
      </c>
      <c r="W15" s="83"/>
      <c r="X15" s="83"/>
      <c r="Y15" s="84"/>
      <c r="Z15" s="14"/>
      <c r="AA15" s="13"/>
      <c r="AB15" s="13"/>
      <c r="AC15" s="15" t="e">
        <f t="shared" si="5"/>
        <v>#DIV/0!</v>
      </c>
      <c r="AD15" s="14"/>
      <c r="AE15" s="13"/>
      <c r="AF15" s="13"/>
      <c r="AG15" s="15" t="e">
        <f t="shared" si="6"/>
        <v>#DIV/0!</v>
      </c>
      <c r="AH15" s="14"/>
      <c r="AI15" s="13"/>
      <c r="AJ15" s="13"/>
      <c r="AK15" s="15" t="e">
        <f t="shared" si="7"/>
        <v>#DIV/0!</v>
      </c>
      <c r="AL15" s="14"/>
      <c r="AM15" s="13"/>
      <c r="AN15" s="13"/>
      <c r="AO15" s="15" t="e">
        <f t="shared" si="8"/>
        <v>#DIV/0!</v>
      </c>
      <c r="AP15" s="14"/>
      <c r="AQ15" s="13"/>
      <c r="AR15" s="13"/>
      <c r="AS15" s="15" t="e">
        <f t="shared" si="9"/>
        <v>#DIV/0!</v>
      </c>
      <c r="AT15" s="14"/>
      <c r="AU15" s="13"/>
      <c r="AV15" s="13"/>
      <c r="AW15" s="29" t="e">
        <f t="shared" si="10"/>
        <v>#DIV/0!</v>
      </c>
      <c r="AX15" s="46"/>
      <c r="AY15" s="45"/>
      <c r="AZ15" s="45"/>
      <c r="BA15" s="29"/>
      <c r="BB15" s="46"/>
      <c r="BC15" s="45"/>
      <c r="BD15" s="45"/>
      <c r="BE15" s="29"/>
      <c r="BF15" s="41"/>
      <c r="BG15" s="42"/>
      <c r="BH15" s="42"/>
      <c r="BI15" s="29" t="e">
        <f t="shared" si="11"/>
        <v>#DIV/0!</v>
      </c>
      <c r="BJ15" s="43"/>
      <c r="BK15" s="37"/>
      <c r="BL15" s="37"/>
      <c r="BM15" s="37"/>
      <c r="BN15" s="51"/>
      <c r="BO15" s="12"/>
      <c r="BP15" s="12"/>
      <c r="BQ15" s="29" t="e">
        <f t="shared" si="12"/>
        <v>#DIV/0!</v>
      </c>
      <c r="BR15" s="51"/>
      <c r="BS15" s="12"/>
      <c r="BT15" s="12"/>
      <c r="BU15" s="29" t="e">
        <f t="shared" si="13"/>
        <v>#DIV/0!</v>
      </c>
      <c r="BV15" s="51"/>
      <c r="BW15" s="12"/>
      <c r="BX15" s="12"/>
      <c r="BY15" s="29" t="e">
        <f t="shared" si="14"/>
        <v>#DIV/0!</v>
      </c>
      <c r="BZ15" s="46"/>
      <c r="CA15" s="45"/>
      <c r="CB15" s="45"/>
      <c r="CC15" s="29" t="e">
        <f t="shared" si="15"/>
        <v>#DIV/0!</v>
      </c>
      <c r="CD15" s="51"/>
      <c r="CE15" s="12"/>
      <c r="CF15" s="12"/>
      <c r="CG15" s="29" t="e">
        <f t="shared" si="16"/>
        <v>#DIV/0!</v>
      </c>
      <c r="CH15" s="57" t="s">
        <v>16</v>
      </c>
      <c r="CI15" s="17">
        <v>752</v>
      </c>
      <c r="CJ15" s="9">
        <f t="shared" si="25"/>
        <v>192</v>
      </c>
      <c r="CK15" s="9">
        <f t="shared" si="26"/>
        <v>88</v>
      </c>
      <c r="CL15" s="33">
        <f t="shared" si="17"/>
        <v>4.583333333333333</v>
      </c>
      <c r="CM15" s="51">
        <v>243</v>
      </c>
      <c r="CN15" s="12"/>
      <c r="CO15" s="12"/>
      <c r="CP15" s="29" t="e">
        <f t="shared" si="18"/>
        <v>#DIV/0!</v>
      </c>
      <c r="CQ15" s="51">
        <v>192</v>
      </c>
      <c r="CR15" s="12">
        <v>192</v>
      </c>
      <c r="CS15" s="12">
        <v>88</v>
      </c>
      <c r="CT15" s="29">
        <f t="shared" si="19"/>
        <v>4.583333333333333</v>
      </c>
    </row>
    <row r="16" spans="1:98" ht="24" customHeight="1" x14ac:dyDescent="0.25">
      <c r="A16" s="56" t="s">
        <v>10</v>
      </c>
      <c r="B16" s="8">
        <v>3424</v>
      </c>
      <c r="C16" s="9">
        <f t="shared" si="20"/>
        <v>2547</v>
      </c>
      <c r="D16" s="9">
        <f t="shared" si="21"/>
        <v>4964</v>
      </c>
      <c r="E16" s="33">
        <f t="shared" si="0"/>
        <v>19.489595602669809</v>
      </c>
      <c r="F16" s="54">
        <f t="shared" si="22"/>
        <v>2417</v>
      </c>
      <c r="G16" s="10">
        <f t="shared" si="23"/>
        <v>2417</v>
      </c>
      <c r="H16" s="10">
        <f t="shared" si="24"/>
        <v>4834</v>
      </c>
      <c r="I16" s="33">
        <f t="shared" si="1"/>
        <v>20</v>
      </c>
      <c r="J16" s="52">
        <v>2417</v>
      </c>
      <c r="K16" s="10">
        <v>2417</v>
      </c>
      <c r="L16" s="11">
        <v>4834</v>
      </c>
      <c r="M16" s="15">
        <f t="shared" si="2"/>
        <v>20</v>
      </c>
      <c r="N16" s="50"/>
      <c r="O16" s="13"/>
      <c r="P16" s="13"/>
      <c r="Q16" s="15" t="e">
        <f t="shared" si="3"/>
        <v>#DIV/0!</v>
      </c>
      <c r="R16" s="50">
        <v>100</v>
      </c>
      <c r="S16" s="12">
        <v>100</v>
      </c>
      <c r="T16" s="12">
        <v>35</v>
      </c>
      <c r="U16" s="15">
        <f t="shared" si="4"/>
        <v>3.5</v>
      </c>
      <c r="V16" s="82" t="s">
        <v>10</v>
      </c>
      <c r="W16" s="83"/>
      <c r="X16" s="83"/>
      <c r="Y16" s="84"/>
      <c r="Z16" s="14"/>
      <c r="AA16" s="13"/>
      <c r="AB16" s="13"/>
      <c r="AC16" s="15" t="e">
        <f t="shared" si="5"/>
        <v>#DIV/0!</v>
      </c>
      <c r="AD16" s="14"/>
      <c r="AE16" s="13"/>
      <c r="AF16" s="13"/>
      <c r="AG16" s="15" t="e">
        <f t="shared" si="6"/>
        <v>#DIV/0!</v>
      </c>
      <c r="AH16" s="14"/>
      <c r="AI16" s="13"/>
      <c r="AJ16" s="13"/>
      <c r="AK16" s="15" t="e">
        <f t="shared" si="7"/>
        <v>#DIV/0!</v>
      </c>
      <c r="AL16" s="14"/>
      <c r="AM16" s="13"/>
      <c r="AN16" s="13"/>
      <c r="AO16" s="15" t="e">
        <f t="shared" si="8"/>
        <v>#DIV/0!</v>
      </c>
      <c r="AP16" s="14"/>
      <c r="AQ16" s="13"/>
      <c r="AR16" s="13"/>
      <c r="AS16" s="15" t="e">
        <f t="shared" si="9"/>
        <v>#DIV/0!</v>
      </c>
      <c r="AT16" s="14"/>
      <c r="AU16" s="13"/>
      <c r="AV16" s="13"/>
      <c r="AW16" s="29" t="e">
        <f t="shared" si="10"/>
        <v>#DIV/0!</v>
      </c>
      <c r="AX16" s="46"/>
      <c r="AY16" s="45"/>
      <c r="AZ16" s="45"/>
      <c r="BA16" s="29"/>
      <c r="BB16" s="46"/>
      <c r="BC16" s="45"/>
      <c r="BD16" s="45"/>
      <c r="BE16" s="29"/>
      <c r="BF16" s="41"/>
      <c r="BG16" s="42"/>
      <c r="BH16" s="42"/>
      <c r="BI16" s="29" t="e">
        <f t="shared" si="11"/>
        <v>#DIV/0!</v>
      </c>
      <c r="BJ16" s="43"/>
      <c r="BK16" s="37"/>
      <c r="BL16" s="37"/>
      <c r="BM16" s="37"/>
      <c r="BN16" s="50"/>
      <c r="BO16" s="12"/>
      <c r="BP16" s="12"/>
      <c r="BQ16" s="29" t="e">
        <f t="shared" si="12"/>
        <v>#DIV/0!</v>
      </c>
      <c r="BR16" s="50"/>
      <c r="BS16" s="12"/>
      <c r="BT16" s="12"/>
      <c r="BU16" s="29" t="e">
        <f t="shared" si="13"/>
        <v>#DIV/0!</v>
      </c>
      <c r="BV16" s="50">
        <v>407</v>
      </c>
      <c r="BW16" s="12">
        <v>130</v>
      </c>
      <c r="BX16" s="12">
        <v>130</v>
      </c>
      <c r="BY16" s="29">
        <f t="shared" si="14"/>
        <v>10</v>
      </c>
      <c r="BZ16" s="46"/>
      <c r="CA16" s="45"/>
      <c r="CB16" s="45"/>
      <c r="CC16" s="29" t="e">
        <f t="shared" si="15"/>
        <v>#DIV/0!</v>
      </c>
      <c r="CD16" s="50"/>
      <c r="CE16" s="12"/>
      <c r="CF16" s="12"/>
      <c r="CG16" s="29" t="e">
        <f t="shared" si="16"/>
        <v>#DIV/0!</v>
      </c>
      <c r="CH16" s="56" t="s">
        <v>10</v>
      </c>
      <c r="CI16" s="8">
        <v>2495</v>
      </c>
      <c r="CJ16" s="9">
        <f t="shared" si="25"/>
        <v>100</v>
      </c>
      <c r="CK16" s="9">
        <f t="shared" si="26"/>
        <v>35</v>
      </c>
      <c r="CL16" s="33">
        <f t="shared" si="17"/>
        <v>3.5</v>
      </c>
      <c r="CM16" s="50"/>
      <c r="CN16" s="12"/>
      <c r="CO16" s="12"/>
      <c r="CP16" s="29" t="e">
        <f t="shared" si="18"/>
        <v>#DIV/0!</v>
      </c>
      <c r="CQ16" s="50">
        <v>100</v>
      </c>
      <c r="CR16" s="12">
        <v>100</v>
      </c>
      <c r="CS16" s="12">
        <v>35</v>
      </c>
      <c r="CT16" s="29">
        <f t="shared" si="19"/>
        <v>3.5</v>
      </c>
    </row>
    <row r="17" spans="1:101" ht="21.75" customHeight="1" x14ac:dyDescent="0.25">
      <c r="A17" s="57" t="s">
        <v>51</v>
      </c>
      <c r="B17" s="8">
        <v>660</v>
      </c>
      <c r="C17" s="9">
        <f t="shared" si="20"/>
        <v>0</v>
      </c>
      <c r="D17" s="9">
        <f t="shared" si="21"/>
        <v>0</v>
      </c>
      <c r="E17" s="33" t="e">
        <f t="shared" si="0"/>
        <v>#DIV/0!</v>
      </c>
      <c r="F17" s="54">
        <f t="shared" si="22"/>
        <v>0</v>
      </c>
      <c r="G17" s="10">
        <f t="shared" si="23"/>
        <v>0</v>
      </c>
      <c r="H17" s="10">
        <f t="shared" si="24"/>
        <v>0</v>
      </c>
      <c r="I17" s="33" t="e">
        <f t="shared" si="1"/>
        <v>#DIV/0!</v>
      </c>
      <c r="J17" s="52"/>
      <c r="K17" s="10"/>
      <c r="L17" s="11"/>
      <c r="M17" s="15" t="e">
        <f t="shared" si="2"/>
        <v>#DIV/0!</v>
      </c>
      <c r="N17" s="50"/>
      <c r="O17" s="12"/>
      <c r="P17" s="13"/>
      <c r="Q17" s="15" t="e">
        <f t="shared" si="3"/>
        <v>#DIV/0!</v>
      </c>
      <c r="R17" s="50"/>
      <c r="S17" s="12"/>
      <c r="T17" s="12"/>
      <c r="U17" s="15" t="e">
        <f t="shared" si="4"/>
        <v>#DIV/0!</v>
      </c>
      <c r="V17" s="82" t="s">
        <v>51</v>
      </c>
      <c r="W17" s="83"/>
      <c r="X17" s="83"/>
      <c r="Y17" s="84"/>
      <c r="Z17" s="14"/>
      <c r="AA17" s="13"/>
      <c r="AB17" s="13"/>
      <c r="AC17" s="15" t="e">
        <f t="shared" si="5"/>
        <v>#DIV/0!</v>
      </c>
      <c r="AD17" s="14"/>
      <c r="AE17" s="13"/>
      <c r="AF17" s="13"/>
      <c r="AG17" s="15" t="e">
        <f t="shared" si="6"/>
        <v>#DIV/0!</v>
      </c>
      <c r="AH17" s="14"/>
      <c r="AI17" s="13"/>
      <c r="AJ17" s="13"/>
      <c r="AK17" s="15" t="e">
        <f t="shared" si="7"/>
        <v>#DIV/0!</v>
      </c>
      <c r="AL17" s="14"/>
      <c r="AM17" s="13"/>
      <c r="AN17" s="13"/>
      <c r="AO17" s="15" t="e">
        <f t="shared" si="8"/>
        <v>#DIV/0!</v>
      </c>
      <c r="AP17" s="14"/>
      <c r="AQ17" s="13"/>
      <c r="AR17" s="13"/>
      <c r="AS17" s="15" t="e">
        <f t="shared" si="9"/>
        <v>#DIV/0!</v>
      </c>
      <c r="AT17" s="14"/>
      <c r="AU17" s="13"/>
      <c r="AV17" s="13"/>
      <c r="AW17" s="29" t="e">
        <f t="shared" si="10"/>
        <v>#DIV/0!</v>
      </c>
      <c r="AX17" s="46"/>
      <c r="AY17" s="45"/>
      <c r="AZ17" s="45"/>
      <c r="BA17" s="29"/>
      <c r="BB17" s="46"/>
      <c r="BC17" s="45"/>
      <c r="BD17" s="45"/>
      <c r="BE17" s="29"/>
      <c r="BF17" s="41"/>
      <c r="BG17" s="42"/>
      <c r="BH17" s="42"/>
      <c r="BI17" s="29" t="e">
        <f t="shared" si="11"/>
        <v>#DIV/0!</v>
      </c>
      <c r="BJ17" s="43"/>
      <c r="BK17" s="37"/>
      <c r="BL17" s="37"/>
      <c r="BM17" s="37"/>
      <c r="BN17" s="50"/>
      <c r="BO17" s="12"/>
      <c r="BP17" s="12"/>
      <c r="BQ17" s="29" t="e">
        <f t="shared" si="12"/>
        <v>#DIV/0!</v>
      </c>
      <c r="BR17" s="50"/>
      <c r="BS17" s="12"/>
      <c r="BT17" s="12"/>
      <c r="BU17" s="29" t="e">
        <f t="shared" si="13"/>
        <v>#DIV/0!</v>
      </c>
      <c r="BV17" s="50">
        <v>451</v>
      </c>
      <c r="BW17" s="12"/>
      <c r="BX17" s="12"/>
      <c r="BY17" s="29" t="e">
        <f t="shared" si="14"/>
        <v>#DIV/0!</v>
      </c>
      <c r="BZ17" s="46"/>
      <c r="CA17" s="45"/>
      <c r="CB17" s="45"/>
      <c r="CC17" s="29" t="e">
        <f t="shared" si="15"/>
        <v>#DIV/0!</v>
      </c>
      <c r="CD17" s="50">
        <v>209</v>
      </c>
      <c r="CE17" s="12"/>
      <c r="CF17" s="12"/>
      <c r="CG17" s="29" t="e">
        <f t="shared" si="16"/>
        <v>#DIV/0!</v>
      </c>
      <c r="CH17" s="57" t="s">
        <v>51</v>
      </c>
      <c r="CI17" s="8">
        <v>314</v>
      </c>
      <c r="CJ17" s="9">
        <f t="shared" si="25"/>
        <v>0</v>
      </c>
      <c r="CK17" s="9">
        <f t="shared" si="26"/>
        <v>0</v>
      </c>
      <c r="CL17" s="33" t="e">
        <f t="shared" si="17"/>
        <v>#DIV/0!</v>
      </c>
      <c r="CM17" s="50"/>
      <c r="CN17" s="12"/>
      <c r="CO17" s="12"/>
      <c r="CP17" s="29" t="e">
        <f t="shared" si="18"/>
        <v>#DIV/0!</v>
      </c>
      <c r="CQ17" s="50"/>
      <c r="CR17" s="12"/>
      <c r="CS17" s="12"/>
      <c r="CT17" s="29" t="e">
        <f t="shared" si="19"/>
        <v>#DIV/0!</v>
      </c>
    </row>
    <row r="18" spans="1:101" ht="21" customHeight="1" x14ac:dyDescent="0.25">
      <c r="A18" s="58" t="s">
        <v>18</v>
      </c>
      <c r="B18" s="8">
        <v>1310</v>
      </c>
      <c r="C18" s="9">
        <f t="shared" si="20"/>
        <v>910</v>
      </c>
      <c r="D18" s="9">
        <f t="shared" si="21"/>
        <v>2756</v>
      </c>
      <c r="E18" s="33">
        <f t="shared" si="0"/>
        <v>30.285714285714285</v>
      </c>
      <c r="F18" s="54">
        <f t="shared" si="22"/>
        <v>910</v>
      </c>
      <c r="G18" s="10">
        <f t="shared" si="23"/>
        <v>910</v>
      </c>
      <c r="H18" s="10">
        <f t="shared" si="24"/>
        <v>2756</v>
      </c>
      <c r="I18" s="33">
        <f t="shared" si="1"/>
        <v>30.285714285714285</v>
      </c>
      <c r="J18" s="52">
        <v>648</v>
      </c>
      <c r="K18" s="10">
        <v>648</v>
      </c>
      <c r="L18" s="11">
        <v>2230</v>
      </c>
      <c r="M18" s="15">
        <f t="shared" si="2"/>
        <v>34.413580246913583</v>
      </c>
      <c r="N18" s="50">
        <v>262</v>
      </c>
      <c r="O18" s="13">
        <v>262</v>
      </c>
      <c r="P18" s="16">
        <v>526</v>
      </c>
      <c r="Q18" s="15">
        <f t="shared" si="3"/>
        <v>20.076335877862594</v>
      </c>
      <c r="R18" s="50"/>
      <c r="S18" s="12"/>
      <c r="T18" s="12"/>
      <c r="U18" s="15" t="e">
        <f t="shared" si="4"/>
        <v>#DIV/0!</v>
      </c>
      <c r="V18" s="102" t="s">
        <v>18</v>
      </c>
      <c r="W18" s="103"/>
      <c r="X18" s="103"/>
      <c r="Y18" s="104"/>
      <c r="Z18" s="14"/>
      <c r="AA18" s="13"/>
      <c r="AB18" s="13"/>
      <c r="AC18" s="15" t="e">
        <f t="shared" si="5"/>
        <v>#DIV/0!</v>
      </c>
      <c r="AD18" s="14"/>
      <c r="AE18" s="13"/>
      <c r="AF18" s="13"/>
      <c r="AG18" s="15" t="e">
        <f t="shared" si="6"/>
        <v>#DIV/0!</v>
      </c>
      <c r="AH18" s="14"/>
      <c r="AI18" s="13"/>
      <c r="AJ18" s="13"/>
      <c r="AK18" s="15" t="e">
        <f t="shared" si="7"/>
        <v>#DIV/0!</v>
      </c>
      <c r="AL18" s="14"/>
      <c r="AM18" s="13"/>
      <c r="AN18" s="13"/>
      <c r="AO18" s="15" t="e">
        <f t="shared" si="8"/>
        <v>#DIV/0!</v>
      </c>
      <c r="AP18" s="14"/>
      <c r="AQ18" s="13"/>
      <c r="AR18" s="13"/>
      <c r="AS18" s="15" t="e">
        <f t="shared" si="9"/>
        <v>#DIV/0!</v>
      </c>
      <c r="AT18" s="14"/>
      <c r="AU18" s="13"/>
      <c r="AV18" s="13"/>
      <c r="AW18" s="29" t="e">
        <f t="shared" si="10"/>
        <v>#DIV/0!</v>
      </c>
      <c r="AX18" s="46"/>
      <c r="AY18" s="45"/>
      <c r="AZ18" s="45"/>
      <c r="BA18" s="29"/>
      <c r="BB18" s="46"/>
      <c r="BC18" s="45"/>
      <c r="BD18" s="45"/>
      <c r="BE18" s="29"/>
      <c r="BF18" s="41"/>
      <c r="BG18" s="42"/>
      <c r="BH18" s="42"/>
      <c r="BI18" s="29" t="e">
        <f t="shared" si="11"/>
        <v>#DIV/0!</v>
      </c>
      <c r="BJ18" s="43"/>
      <c r="BK18" s="37"/>
      <c r="BL18" s="37"/>
      <c r="BM18" s="37"/>
      <c r="BN18" s="50"/>
      <c r="BO18" s="12"/>
      <c r="BP18" s="12"/>
      <c r="BQ18" s="29" t="e">
        <f t="shared" si="12"/>
        <v>#DIV/0!</v>
      </c>
      <c r="BR18" s="50"/>
      <c r="BS18" s="12"/>
      <c r="BT18" s="12"/>
      <c r="BU18" s="29" t="e">
        <f t="shared" si="13"/>
        <v>#DIV/0!</v>
      </c>
      <c r="BV18" s="50"/>
      <c r="BW18" s="12"/>
      <c r="BX18" s="12"/>
      <c r="BY18" s="29" t="e">
        <f t="shared" si="14"/>
        <v>#DIV/0!</v>
      </c>
      <c r="BZ18" s="46"/>
      <c r="CA18" s="45"/>
      <c r="CB18" s="45"/>
      <c r="CC18" s="29" t="e">
        <f t="shared" si="15"/>
        <v>#DIV/0!</v>
      </c>
      <c r="CD18" s="50"/>
      <c r="CE18" s="12"/>
      <c r="CF18" s="12"/>
      <c r="CG18" s="29" t="e">
        <f t="shared" si="16"/>
        <v>#DIV/0!</v>
      </c>
      <c r="CH18" s="58" t="s">
        <v>18</v>
      </c>
      <c r="CI18" s="8">
        <v>960</v>
      </c>
      <c r="CJ18" s="9">
        <f t="shared" si="25"/>
        <v>0</v>
      </c>
      <c r="CK18" s="9">
        <f t="shared" si="26"/>
        <v>0</v>
      </c>
      <c r="CL18" s="33" t="e">
        <f t="shared" si="17"/>
        <v>#DIV/0!</v>
      </c>
      <c r="CM18" s="50"/>
      <c r="CN18" s="12"/>
      <c r="CO18" s="12"/>
      <c r="CP18" s="29" t="e">
        <f t="shared" si="18"/>
        <v>#DIV/0!</v>
      </c>
      <c r="CQ18" s="50"/>
      <c r="CR18" s="12"/>
      <c r="CS18" s="12"/>
      <c r="CT18" s="29" t="e">
        <f t="shared" si="19"/>
        <v>#DIV/0!</v>
      </c>
    </row>
    <row r="19" spans="1:101" ht="22.5" customHeight="1" x14ac:dyDescent="0.25">
      <c r="A19" s="56" t="s">
        <v>23</v>
      </c>
      <c r="B19" s="8">
        <v>1745</v>
      </c>
      <c r="C19" s="9">
        <f t="shared" si="20"/>
        <v>1274</v>
      </c>
      <c r="D19" s="9">
        <f t="shared" si="21"/>
        <v>3749</v>
      </c>
      <c r="E19" s="33">
        <f t="shared" si="0"/>
        <v>29.427001569858714</v>
      </c>
      <c r="F19" s="54">
        <f t="shared" si="22"/>
        <v>904</v>
      </c>
      <c r="G19" s="10">
        <f t="shared" si="23"/>
        <v>904</v>
      </c>
      <c r="H19" s="10">
        <f t="shared" si="24"/>
        <v>3164</v>
      </c>
      <c r="I19" s="33">
        <f t="shared" si="1"/>
        <v>35</v>
      </c>
      <c r="J19" s="52">
        <v>904</v>
      </c>
      <c r="K19" s="10">
        <v>904</v>
      </c>
      <c r="L19" s="11">
        <v>3164</v>
      </c>
      <c r="M19" s="15">
        <f t="shared" si="2"/>
        <v>35</v>
      </c>
      <c r="N19" s="50"/>
      <c r="O19" s="13"/>
      <c r="P19" s="16"/>
      <c r="Q19" s="15" t="e">
        <f t="shared" si="3"/>
        <v>#DIV/0!</v>
      </c>
      <c r="R19" s="50"/>
      <c r="S19" s="12"/>
      <c r="T19" s="12"/>
      <c r="U19" s="15" t="e">
        <f t="shared" si="4"/>
        <v>#DIV/0!</v>
      </c>
      <c r="V19" s="82" t="s">
        <v>23</v>
      </c>
      <c r="W19" s="83"/>
      <c r="X19" s="83"/>
      <c r="Y19" s="84"/>
      <c r="Z19" s="14"/>
      <c r="AA19" s="13"/>
      <c r="AB19" s="13"/>
      <c r="AC19" s="15" t="e">
        <f t="shared" si="5"/>
        <v>#DIV/0!</v>
      </c>
      <c r="AD19" s="14"/>
      <c r="AE19" s="13"/>
      <c r="AF19" s="13"/>
      <c r="AG19" s="15" t="e">
        <f t="shared" si="6"/>
        <v>#DIV/0!</v>
      </c>
      <c r="AH19" s="14"/>
      <c r="AI19" s="13"/>
      <c r="AJ19" s="13"/>
      <c r="AK19" s="15" t="e">
        <f t="shared" si="7"/>
        <v>#DIV/0!</v>
      </c>
      <c r="AL19" s="14"/>
      <c r="AM19" s="13"/>
      <c r="AN19" s="13"/>
      <c r="AO19" s="15" t="e">
        <f t="shared" si="8"/>
        <v>#DIV/0!</v>
      </c>
      <c r="AP19" s="14"/>
      <c r="AQ19" s="13"/>
      <c r="AR19" s="13"/>
      <c r="AS19" s="15" t="e">
        <f t="shared" si="9"/>
        <v>#DIV/0!</v>
      </c>
      <c r="AT19" s="14"/>
      <c r="AU19" s="13"/>
      <c r="AV19" s="13"/>
      <c r="AW19" s="29" t="e">
        <f t="shared" si="10"/>
        <v>#DIV/0!</v>
      </c>
      <c r="AX19" s="46"/>
      <c r="AY19" s="45"/>
      <c r="AZ19" s="45"/>
      <c r="BA19" s="29"/>
      <c r="BB19" s="46"/>
      <c r="BC19" s="45"/>
      <c r="BD19" s="45"/>
      <c r="BE19" s="29"/>
      <c r="BF19" s="41"/>
      <c r="BG19" s="42"/>
      <c r="BH19" s="42"/>
      <c r="BI19" s="29" t="e">
        <f t="shared" si="11"/>
        <v>#DIV/0!</v>
      </c>
      <c r="BJ19" s="43"/>
      <c r="BK19" s="37"/>
      <c r="BL19" s="37"/>
      <c r="BM19" s="37"/>
      <c r="BN19" s="50">
        <v>277</v>
      </c>
      <c r="BO19" s="12">
        <v>277</v>
      </c>
      <c r="BP19" s="12">
        <v>470</v>
      </c>
      <c r="BQ19" s="29">
        <f t="shared" si="12"/>
        <v>16.967509025270758</v>
      </c>
      <c r="BR19" s="50"/>
      <c r="BS19" s="12"/>
      <c r="BT19" s="12"/>
      <c r="BU19" s="29" t="e">
        <f t="shared" si="13"/>
        <v>#DIV/0!</v>
      </c>
      <c r="BV19" s="50">
        <v>93</v>
      </c>
      <c r="BW19" s="12">
        <v>93</v>
      </c>
      <c r="BX19" s="12">
        <v>115</v>
      </c>
      <c r="BY19" s="29">
        <f t="shared" si="14"/>
        <v>12.365591397849462</v>
      </c>
      <c r="BZ19" s="46"/>
      <c r="CA19" s="45"/>
      <c r="CB19" s="45"/>
      <c r="CC19" s="29" t="e">
        <f t="shared" si="15"/>
        <v>#DIV/0!</v>
      </c>
      <c r="CD19" s="50"/>
      <c r="CE19" s="12"/>
      <c r="CF19" s="12"/>
      <c r="CG19" s="29" t="e">
        <f t="shared" si="16"/>
        <v>#DIV/0!</v>
      </c>
      <c r="CH19" s="56" t="s">
        <v>23</v>
      </c>
      <c r="CI19" s="8">
        <v>192</v>
      </c>
      <c r="CJ19" s="9">
        <f t="shared" si="25"/>
        <v>0</v>
      </c>
      <c r="CK19" s="9">
        <f t="shared" si="26"/>
        <v>0</v>
      </c>
      <c r="CL19" s="33" t="e">
        <f t="shared" si="17"/>
        <v>#DIV/0!</v>
      </c>
      <c r="CM19" s="50"/>
      <c r="CN19" s="12"/>
      <c r="CO19" s="12"/>
      <c r="CP19" s="29" t="e">
        <f t="shared" si="18"/>
        <v>#DIV/0!</v>
      </c>
      <c r="CQ19" s="50"/>
      <c r="CR19" s="12"/>
      <c r="CS19" s="12"/>
      <c r="CT19" s="29" t="e">
        <f t="shared" si="19"/>
        <v>#DIV/0!</v>
      </c>
    </row>
    <row r="20" spans="1:101" ht="21" customHeight="1" x14ac:dyDescent="0.25">
      <c r="A20" s="57" t="s">
        <v>19</v>
      </c>
      <c r="B20" s="8">
        <v>707</v>
      </c>
      <c r="C20" s="9">
        <f t="shared" si="20"/>
        <v>537</v>
      </c>
      <c r="D20" s="9">
        <f t="shared" si="21"/>
        <v>1049</v>
      </c>
      <c r="E20" s="33">
        <f t="shared" si="0"/>
        <v>19.534450651769088</v>
      </c>
      <c r="F20" s="54">
        <f t="shared" si="22"/>
        <v>487</v>
      </c>
      <c r="G20" s="10">
        <f t="shared" si="23"/>
        <v>487</v>
      </c>
      <c r="H20" s="10">
        <f t="shared" si="24"/>
        <v>974</v>
      </c>
      <c r="I20" s="33">
        <f t="shared" si="1"/>
        <v>20</v>
      </c>
      <c r="J20" s="52">
        <v>487</v>
      </c>
      <c r="K20" s="10">
        <v>487</v>
      </c>
      <c r="L20" s="11">
        <v>974</v>
      </c>
      <c r="M20" s="15">
        <f t="shared" si="2"/>
        <v>20</v>
      </c>
      <c r="N20" s="50"/>
      <c r="O20" s="12"/>
      <c r="P20" s="16"/>
      <c r="Q20" s="15" t="e">
        <f t="shared" si="3"/>
        <v>#DIV/0!</v>
      </c>
      <c r="R20" s="50"/>
      <c r="S20" s="12"/>
      <c r="T20" s="12"/>
      <c r="U20" s="15" t="e">
        <f t="shared" si="4"/>
        <v>#DIV/0!</v>
      </c>
      <c r="V20" s="82" t="s">
        <v>19</v>
      </c>
      <c r="W20" s="83"/>
      <c r="X20" s="83"/>
      <c r="Y20" s="84"/>
      <c r="Z20" s="14"/>
      <c r="AA20" s="13"/>
      <c r="AB20" s="13"/>
      <c r="AC20" s="15" t="e">
        <f t="shared" si="5"/>
        <v>#DIV/0!</v>
      </c>
      <c r="AD20" s="14"/>
      <c r="AE20" s="13"/>
      <c r="AF20" s="13"/>
      <c r="AG20" s="15" t="e">
        <f t="shared" si="6"/>
        <v>#DIV/0!</v>
      </c>
      <c r="AH20" s="14"/>
      <c r="AI20" s="13"/>
      <c r="AJ20" s="13"/>
      <c r="AK20" s="15" t="e">
        <f t="shared" si="7"/>
        <v>#DIV/0!</v>
      </c>
      <c r="AL20" s="14"/>
      <c r="AM20" s="13"/>
      <c r="AN20" s="13"/>
      <c r="AO20" s="15" t="e">
        <f t="shared" si="8"/>
        <v>#DIV/0!</v>
      </c>
      <c r="AP20" s="14"/>
      <c r="AQ20" s="13"/>
      <c r="AR20" s="13"/>
      <c r="AS20" s="15" t="e">
        <f t="shared" si="9"/>
        <v>#DIV/0!</v>
      </c>
      <c r="AT20" s="14"/>
      <c r="AU20" s="13"/>
      <c r="AV20" s="13"/>
      <c r="AW20" s="29" t="e">
        <f t="shared" si="10"/>
        <v>#DIV/0!</v>
      </c>
      <c r="AX20" s="46"/>
      <c r="AY20" s="45"/>
      <c r="AZ20" s="45"/>
      <c r="BA20" s="29"/>
      <c r="BB20" s="46"/>
      <c r="BC20" s="45"/>
      <c r="BD20" s="45"/>
      <c r="BE20" s="29"/>
      <c r="BF20" s="41"/>
      <c r="BG20" s="42"/>
      <c r="BH20" s="42"/>
      <c r="BI20" s="29" t="e">
        <f t="shared" si="11"/>
        <v>#DIV/0!</v>
      </c>
      <c r="BJ20" s="43"/>
      <c r="BK20" s="37"/>
      <c r="BL20" s="37"/>
      <c r="BM20" s="37"/>
      <c r="BN20" s="50">
        <v>100</v>
      </c>
      <c r="BO20" s="12">
        <v>50</v>
      </c>
      <c r="BP20" s="12">
        <v>75</v>
      </c>
      <c r="BQ20" s="29">
        <f t="shared" si="12"/>
        <v>15</v>
      </c>
      <c r="BR20" s="50"/>
      <c r="BS20" s="12"/>
      <c r="BT20" s="12"/>
      <c r="BU20" s="29" t="e">
        <f t="shared" si="13"/>
        <v>#DIV/0!</v>
      </c>
      <c r="BV20" s="50"/>
      <c r="BW20" s="12"/>
      <c r="BX20" s="12"/>
      <c r="BY20" s="29" t="e">
        <f t="shared" si="14"/>
        <v>#DIV/0!</v>
      </c>
      <c r="BZ20" s="46"/>
      <c r="CA20" s="45"/>
      <c r="CB20" s="45"/>
      <c r="CC20" s="29" t="e">
        <f t="shared" si="15"/>
        <v>#DIV/0!</v>
      </c>
      <c r="CD20" s="50">
        <v>20</v>
      </c>
      <c r="CE20" s="12"/>
      <c r="CF20" s="12"/>
      <c r="CG20" s="29" t="e">
        <f t="shared" si="16"/>
        <v>#DIV/0!</v>
      </c>
      <c r="CH20" s="57" t="s">
        <v>19</v>
      </c>
      <c r="CI20" s="8">
        <v>100</v>
      </c>
      <c r="CJ20" s="9">
        <f t="shared" si="25"/>
        <v>0</v>
      </c>
      <c r="CK20" s="9">
        <f t="shared" si="26"/>
        <v>0</v>
      </c>
      <c r="CL20" s="33" t="e">
        <f t="shared" si="17"/>
        <v>#DIV/0!</v>
      </c>
      <c r="CM20" s="50"/>
      <c r="CN20" s="12"/>
      <c r="CO20" s="12"/>
      <c r="CP20" s="29" t="e">
        <f t="shared" si="18"/>
        <v>#DIV/0!</v>
      </c>
      <c r="CQ20" s="50"/>
      <c r="CR20" s="12"/>
      <c r="CS20" s="12"/>
      <c r="CT20" s="29" t="e">
        <f t="shared" si="19"/>
        <v>#DIV/0!</v>
      </c>
    </row>
    <row r="21" spans="1:101" ht="21" customHeight="1" x14ac:dyDescent="0.25">
      <c r="A21" s="57" t="s">
        <v>12</v>
      </c>
      <c r="B21" s="8">
        <v>6774</v>
      </c>
      <c r="C21" s="9">
        <f t="shared" si="20"/>
        <v>2916</v>
      </c>
      <c r="D21" s="9">
        <f t="shared" si="21"/>
        <v>12327</v>
      </c>
      <c r="E21" s="33">
        <f t="shared" si="0"/>
        <v>42.273662551440331</v>
      </c>
      <c r="F21" s="54">
        <f t="shared" si="22"/>
        <v>2916</v>
      </c>
      <c r="G21" s="10">
        <f t="shared" si="23"/>
        <v>2916</v>
      </c>
      <c r="H21" s="10">
        <f t="shared" si="24"/>
        <v>12327</v>
      </c>
      <c r="I21" s="33">
        <f t="shared" si="1"/>
        <v>42.273662551440331</v>
      </c>
      <c r="J21" s="52">
        <v>2216</v>
      </c>
      <c r="K21" s="10">
        <v>2216</v>
      </c>
      <c r="L21" s="11">
        <v>9931</v>
      </c>
      <c r="M21" s="15">
        <f t="shared" si="2"/>
        <v>44.814981949458485</v>
      </c>
      <c r="N21" s="50">
        <v>700</v>
      </c>
      <c r="O21" s="12">
        <v>700</v>
      </c>
      <c r="P21" s="16">
        <v>2396</v>
      </c>
      <c r="Q21" s="15">
        <f t="shared" si="3"/>
        <v>34.228571428571428</v>
      </c>
      <c r="R21" s="50"/>
      <c r="S21" s="12"/>
      <c r="T21" s="12"/>
      <c r="U21" s="15" t="e">
        <f t="shared" si="4"/>
        <v>#DIV/0!</v>
      </c>
      <c r="V21" s="82" t="s">
        <v>12</v>
      </c>
      <c r="W21" s="83"/>
      <c r="X21" s="83"/>
      <c r="Y21" s="84"/>
      <c r="Z21" s="14"/>
      <c r="AA21" s="13"/>
      <c r="AB21" s="13"/>
      <c r="AC21" s="15" t="e">
        <f t="shared" si="5"/>
        <v>#DIV/0!</v>
      </c>
      <c r="AD21" s="14"/>
      <c r="AE21" s="13"/>
      <c r="AF21" s="13"/>
      <c r="AG21" s="15" t="e">
        <f t="shared" si="6"/>
        <v>#DIV/0!</v>
      </c>
      <c r="AH21" s="14"/>
      <c r="AI21" s="13"/>
      <c r="AJ21" s="13"/>
      <c r="AK21" s="15" t="e">
        <f t="shared" si="7"/>
        <v>#DIV/0!</v>
      </c>
      <c r="AL21" s="14"/>
      <c r="AM21" s="13"/>
      <c r="AN21" s="13"/>
      <c r="AO21" s="15" t="e">
        <f t="shared" si="8"/>
        <v>#DIV/0!</v>
      </c>
      <c r="AP21" s="14"/>
      <c r="AQ21" s="13"/>
      <c r="AR21" s="13"/>
      <c r="AS21" s="15" t="e">
        <f>AR21/AQ21*10</f>
        <v>#DIV/0!</v>
      </c>
      <c r="AT21" s="14"/>
      <c r="AU21" s="13"/>
      <c r="AV21" s="13"/>
      <c r="AW21" s="29" t="e">
        <f t="shared" si="10"/>
        <v>#DIV/0!</v>
      </c>
      <c r="AX21" s="46"/>
      <c r="AY21" s="45"/>
      <c r="AZ21" s="45"/>
      <c r="BA21" s="29"/>
      <c r="BB21" s="46"/>
      <c r="BC21" s="45"/>
      <c r="BD21" s="45"/>
      <c r="BE21" s="29"/>
      <c r="BF21" s="41"/>
      <c r="BG21" s="42"/>
      <c r="BH21" s="42"/>
      <c r="BI21" s="29" t="e">
        <f t="shared" si="11"/>
        <v>#DIV/0!</v>
      </c>
      <c r="BJ21" s="43"/>
      <c r="BK21" s="37"/>
      <c r="BL21" s="37"/>
      <c r="BM21" s="37"/>
      <c r="BN21" s="50"/>
      <c r="BO21" s="12"/>
      <c r="BP21" s="12"/>
      <c r="BQ21" s="29" t="e">
        <f t="shared" si="12"/>
        <v>#DIV/0!</v>
      </c>
      <c r="BR21" s="50"/>
      <c r="BS21" s="12"/>
      <c r="BT21" s="12"/>
      <c r="BU21" s="29" t="e">
        <f t="shared" si="13"/>
        <v>#DIV/0!</v>
      </c>
      <c r="BV21" s="50">
        <v>468</v>
      </c>
      <c r="BW21" s="12"/>
      <c r="BX21" s="12"/>
      <c r="BY21" s="29" t="e">
        <f t="shared" si="14"/>
        <v>#DIV/0!</v>
      </c>
      <c r="BZ21" s="46"/>
      <c r="CA21" s="45"/>
      <c r="CB21" s="45"/>
      <c r="CC21" s="29" t="e">
        <f t="shared" si="15"/>
        <v>#DIV/0!</v>
      </c>
      <c r="CD21" s="50"/>
      <c r="CE21" s="12"/>
      <c r="CF21" s="12"/>
      <c r="CG21" s="29" t="e">
        <f t="shared" si="16"/>
        <v>#DIV/0!</v>
      </c>
      <c r="CH21" s="57" t="s">
        <v>12</v>
      </c>
      <c r="CI21" s="8">
        <v>3093</v>
      </c>
      <c r="CJ21" s="9">
        <f t="shared" si="25"/>
        <v>0</v>
      </c>
      <c r="CK21" s="9">
        <f t="shared" si="26"/>
        <v>0</v>
      </c>
      <c r="CL21" s="33" t="e">
        <f t="shared" si="17"/>
        <v>#DIV/0!</v>
      </c>
      <c r="CM21" s="50"/>
      <c r="CN21" s="12"/>
      <c r="CO21" s="12"/>
      <c r="CP21" s="29" t="e">
        <f t="shared" si="18"/>
        <v>#DIV/0!</v>
      </c>
      <c r="CQ21" s="50"/>
      <c r="CR21" s="12"/>
      <c r="CS21" s="12"/>
      <c r="CT21" s="29" t="e">
        <f t="shared" si="19"/>
        <v>#DIV/0!</v>
      </c>
    </row>
    <row r="22" spans="1:101" ht="21" customHeight="1" x14ac:dyDescent="0.25">
      <c r="A22" s="57" t="s">
        <v>13</v>
      </c>
      <c r="B22" s="8">
        <v>5400</v>
      </c>
      <c r="C22" s="9">
        <f t="shared" si="20"/>
        <v>3630</v>
      </c>
      <c r="D22" s="9">
        <f t="shared" si="21"/>
        <v>11130</v>
      </c>
      <c r="E22" s="33">
        <f t="shared" si="0"/>
        <v>30.661157024793386</v>
      </c>
      <c r="F22" s="54">
        <f t="shared" si="22"/>
        <v>3435</v>
      </c>
      <c r="G22" s="10">
        <f t="shared" si="23"/>
        <v>3138</v>
      </c>
      <c r="H22" s="10">
        <f t="shared" si="24"/>
        <v>10589</v>
      </c>
      <c r="I22" s="33">
        <f t="shared" si="1"/>
        <v>33.744423199490122</v>
      </c>
      <c r="J22" s="52">
        <v>3435</v>
      </c>
      <c r="K22" s="10">
        <v>3138</v>
      </c>
      <c r="L22" s="11">
        <v>10589</v>
      </c>
      <c r="M22" s="15">
        <f t="shared" si="2"/>
        <v>33.744423199490122</v>
      </c>
      <c r="N22" s="50"/>
      <c r="O22" s="12"/>
      <c r="P22" s="13"/>
      <c r="Q22" s="15" t="e">
        <f t="shared" si="3"/>
        <v>#DIV/0!</v>
      </c>
      <c r="R22" s="50"/>
      <c r="S22" s="12"/>
      <c r="T22" s="12"/>
      <c r="U22" s="15" t="e">
        <f t="shared" si="4"/>
        <v>#DIV/0!</v>
      </c>
      <c r="V22" s="82" t="s">
        <v>13</v>
      </c>
      <c r="W22" s="83"/>
      <c r="X22" s="83"/>
      <c r="Y22" s="84"/>
      <c r="Z22" s="14"/>
      <c r="AA22" s="13"/>
      <c r="AB22" s="13"/>
      <c r="AC22" s="15" t="e">
        <f t="shared" si="5"/>
        <v>#DIV/0!</v>
      </c>
      <c r="AD22" s="14"/>
      <c r="AE22" s="13"/>
      <c r="AF22" s="13"/>
      <c r="AG22" s="15" t="e">
        <f t="shared" si="6"/>
        <v>#DIV/0!</v>
      </c>
      <c r="AH22" s="14"/>
      <c r="AI22" s="13"/>
      <c r="AJ22" s="13"/>
      <c r="AK22" s="15" t="e">
        <f t="shared" si="7"/>
        <v>#DIV/0!</v>
      </c>
      <c r="AL22" s="14"/>
      <c r="AM22" s="13"/>
      <c r="AN22" s="13"/>
      <c r="AO22" s="15" t="e">
        <f t="shared" si="8"/>
        <v>#DIV/0!</v>
      </c>
      <c r="AP22" s="14"/>
      <c r="AQ22" s="13"/>
      <c r="AR22" s="13"/>
      <c r="AS22" s="15" t="e">
        <f t="shared" si="9"/>
        <v>#DIV/0!</v>
      </c>
      <c r="AT22" s="14"/>
      <c r="AU22" s="13"/>
      <c r="AV22" s="13"/>
      <c r="AW22" s="29" t="e">
        <f t="shared" si="10"/>
        <v>#DIV/0!</v>
      </c>
      <c r="AX22" s="46"/>
      <c r="AY22" s="45"/>
      <c r="AZ22" s="45"/>
      <c r="BA22" s="29"/>
      <c r="BB22" s="46"/>
      <c r="BC22" s="45"/>
      <c r="BD22" s="45"/>
      <c r="BE22" s="29"/>
      <c r="BF22" s="41"/>
      <c r="BG22" s="42"/>
      <c r="BH22" s="42"/>
      <c r="BI22" s="29" t="e">
        <f t="shared" si="11"/>
        <v>#DIV/0!</v>
      </c>
      <c r="BJ22" s="43"/>
      <c r="BK22" s="37"/>
      <c r="BL22" s="37"/>
      <c r="BM22" s="37"/>
      <c r="BN22" s="50">
        <v>492</v>
      </c>
      <c r="BO22" s="12">
        <v>492</v>
      </c>
      <c r="BP22" s="12">
        <v>541</v>
      </c>
      <c r="BQ22" s="29">
        <f t="shared" si="12"/>
        <v>10.995934959349594</v>
      </c>
      <c r="BR22" s="50"/>
      <c r="BS22" s="12"/>
      <c r="BT22" s="12"/>
      <c r="BU22" s="29" t="e">
        <f t="shared" si="13"/>
        <v>#DIV/0!</v>
      </c>
      <c r="BV22" s="50"/>
      <c r="BW22" s="12"/>
      <c r="BX22" s="12"/>
      <c r="BY22" s="29" t="e">
        <f t="shared" si="14"/>
        <v>#DIV/0!</v>
      </c>
      <c r="BZ22" s="46"/>
      <c r="CA22" s="45"/>
      <c r="CB22" s="45"/>
      <c r="CC22" s="29" t="e">
        <f t="shared" si="15"/>
        <v>#DIV/0!</v>
      </c>
      <c r="CD22" s="50"/>
      <c r="CE22" s="12"/>
      <c r="CF22" s="12"/>
      <c r="CG22" s="29" t="e">
        <f t="shared" si="16"/>
        <v>#DIV/0!</v>
      </c>
      <c r="CH22" s="57" t="s">
        <v>13</v>
      </c>
      <c r="CI22" s="8">
        <v>2197</v>
      </c>
      <c r="CJ22" s="9">
        <f t="shared" si="25"/>
        <v>0</v>
      </c>
      <c r="CK22" s="9">
        <f t="shared" si="26"/>
        <v>0</v>
      </c>
      <c r="CL22" s="33" t="e">
        <f t="shared" si="17"/>
        <v>#DIV/0!</v>
      </c>
      <c r="CM22" s="50"/>
      <c r="CN22" s="12"/>
      <c r="CO22" s="12"/>
      <c r="CP22" s="29" t="e">
        <f t="shared" si="18"/>
        <v>#DIV/0!</v>
      </c>
      <c r="CQ22" s="50"/>
      <c r="CR22" s="12"/>
      <c r="CS22" s="12"/>
      <c r="CT22" s="29" t="e">
        <f t="shared" si="19"/>
        <v>#DIV/0!</v>
      </c>
    </row>
    <row r="23" spans="1:101" ht="45.75" customHeight="1" x14ac:dyDescent="0.25">
      <c r="A23" s="57" t="s">
        <v>20</v>
      </c>
      <c r="B23" s="8">
        <v>4680</v>
      </c>
      <c r="C23" s="9">
        <f t="shared" si="20"/>
        <v>3154</v>
      </c>
      <c r="D23" s="9">
        <f t="shared" si="21"/>
        <v>10585</v>
      </c>
      <c r="E23" s="33">
        <f t="shared" si="0"/>
        <v>33.56055802155992</v>
      </c>
      <c r="F23" s="54">
        <f t="shared" si="22"/>
        <v>2614</v>
      </c>
      <c r="G23" s="10">
        <f t="shared" si="23"/>
        <v>2431</v>
      </c>
      <c r="H23" s="10">
        <f t="shared" si="24"/>
        <v>9235</v>
      </c>
      <c r="I23" s="33">
        <f t="shared" si="1"/>
        <v>37.988482106129162</v>
      </c>
      <c r="J23" s="52">
        <v>2031</v>
      </c>
      <c r="K23" s="10">
        <v>2031</v>
      </c>
      <c r="L23" s="11">
        <v>7635</v>
      </c>
      <c r="M23" s="15">
        <f>L23/K23*10</f>
        <v>37.592319054652876</v>
      </c>
      <c r="N23" s="50">
        <v>583</v>
      </c>
      <c r="O23" s="13">
        <v>400</v>
      </c>
      <c r="P23" s="13">
        <v>1600</v>
      </c>
      <c r="Q23" s="15">
        <f t="shared" si="3"/>
        <v>40</v>
      </c>
      <c r="R23" s="50"/>
      <c r="S23" s="12"/>
      <c r="T23" s="13"/>
      <c r="U23" s="15" t="e">
        <f t="shared" si="4"/>
        <v>#DIV/0!</v>
      </c>
      <c r="V23" s="82" t="s">
        <v>20</v>
      </c>
      <c r="W23" s="83"/>
      <c r="X23" s="83"/>
      <c r="Y23" s="84"/>
      <c r="Z23" s="14"/>
      <c r="AA23" s="13"/>
      <c r="AB23" s="13"/>
      <c r="AC23" s="15" t="e">
        <f t="shared" si="5"/>
        <v>#DIV/0!</v>
      </c>
      <c r="AD23" s="14"/>
      <c r="AE23" s="13"/>
      <c r="AF23" s="13"/>
      <c r="AG23" s="15" t="e">
        <f t="shared" si="6"/>
        <v>#DIV/0!</v>
      </c>
      <c r="AH23" s="14"/>
      <c r="AI23" s="13"/>
      <c r="AJ23" s="13"/>
      <c r="AK23" s="15" t="e">
        <f t="shared" si="7"/>
        <v>#DIV/0!</v>
      </c>
      <c r="AL23" s="14"/>
      <c r="AM23" s="13"/>
      <c r="AN23" s="13"/>
      <c r="AO23" s="15" t="e">
        <f t="shared" si="8"/>
        <v>#DIV/0!</v>
      </c>
      <c r="AP23" s="14"/>
      <c r="AQ23" s="13"/>
      <c r="AR23" s="13"/>
      <c r="AS23" s="15" t="e">
        <f t="shared" si="9"/>
        <v>#DIV/0!</v>
      </c>
      <c r="AT23" s="14"/>
      <c r="AU23" s="13"/>
      <c r="AV23" s="13"/>
      <c r="AW23" s="29" t="e">
        <f t="shared" si="10"/>
        <v>#DIV/0!</v>
      </c>
      <c r="AX23" s="46"/>
      <c r="AY23" s="45"/>
      <c r="AZ23" s="45"/>
      <c r="BA23" s="29"/>
      <c r="BB23" s="46"/>
      <c r="BC23" s="45"/>
      <c r="BD23" s="45"/>
      <c r="BE23" s="29"/>
      <c r="BF23" s="41"/>
      <c r="BG23" s="42"/>
      <c r="BH23" s="42"/>
      <c r="BI23" s="29" t="e">
        <f t="shared" si="11"/>
        <v>#DIV/0!</v>
      </c>
      <c r="BJ23" s="43"/>
      <c r="BK23" s="37"/>
      <c r="BL23" s="37"/>
      <c r="BM23" s="37"/>
      <c r="BN23" s="50">
        <v>533</v>
      </c>
      <c r="BO23" s="13">
        <v>533</v>
      </c>
      <c r="BP23" s="13">
        <v>1100</v>
      </c>
      <c r="BQ23" s="29">
        <f t="shared" si="12"/>
        <v>20.637898686679176</v>
      </c>
      <c r="BR23" s="50"/>
      <c r="BS23" s="12"/>
      <c r="BT23" s="13"/>
      <c r="BU23" s="29" t="e">
        <f t="shared" si="13"/>
        <v>#DIV/0!</v>
      </c>
      <c r="BV23" s="50">
        <v>893</v>
      </c>
      <c r="BW23" s="13">
        <v>190</v>
      </c>
      <c r="BX23" s="13">
        <v>250</v>
      </c>
      <c r="BY23" s="29">
        <f t="shared" si="14"/>
        <v>13.157894736842106</v>
      </c>
      <c r="BZ23" s="46"/>
      <c r="CA23" s="45"/>
      <c r="CB23" s="45"/>
      <c r="CC23" s="29" t="e">
        <f t="shared" si="15"/>
        <v>#DIV/0!</v>
      </c>
      <c r="CD23" s="50"/>
      <c r="CE23" s="12"/>
      <c r="CF23" s="13"/>
      <c r="CG23" s="29" t="e">
        <f t="shared" si="16"/>
        <v>#DIV/0!</v>
      </c>
      <c r="CH23" s="57" t="s">
        <v>20</v>
      </c>
      <c r="CI23" s="8">
        <v>2817</v>
      </c>
      <c r="CJ23" s="9">
        <f t="shared" si="25"/>
        <v>0</v>
      </c>
      <c r="CK23" s="9">
        <f t="shared" si="26"/>
        <v>0</v>
      </c>
      <c r="CL23" s="33" t="e">
        <f t="shared" si="17"/>
        <v>#DIV/0!</v>
      </c>
      <c r="CM23" s="50">
        <v>421</v>
      </c>
      <c r="CN23" s="12"/>
      <c r="CO23" s="13"/>
      <c r="CP23" s="29" t="e">
        <f t="shared" si="18"/>
        <v>#DIV/0!</v>
      </c>
      <c r="CQ23" s="50"/>
      <c r="CR23" s="12"/>
      <c r="CS23" s="13"/>
      <c r="CT23" s="29" t="e">
        <f t="shared" si="19"/>
        <v>#DIV/0!</v>
      </c>
    </row>
    <row r="24" spans="1:101" ht="40.5" customHeight="1" x14ac:dyDescent="0.25">
      <c r="A24" s="59" t="s">
        <v>24</v>
      </c>
      <c r="B24" s="18">
        <f>SUM(B5:B23)</f>
        <v>65717</v>
      </c>
      <c r="C24" s="18">
        <f>SUM(C5:C23)</f>
        <v>28453</v>
      </c>
      <c r="D24" s="18">
        <f>SUM(D5:D23)</f>
        <v>89500</v>
      </c>
      <c r="E24" s="34">
        <f>D24/C24*10</f>
        <v>31.455382560714163</v>
      </c>
      <c r="F24" s="19">
        <f>SUM(F5:F23)</f>
        <v>25775</v>
      </c>
      <c r="G24" s="19">
        <f>SUM(G5:G23)</f>
        <v>25109</v>
      </c>
      <c r="H24" s="19">
        <f>SUM(H5:H23)</f>
        <v>84235</v>
      </c>
      <c r="I24" s="34">
        <f>H24/G24*10</f>
        <v>33.547731888964115</v>
      </c>
      <c r="J24" s="19">
        <f>SUM(J5:J23)</f>
        <v>21624</v>
      </c>
      <c r="K24" s="19">
        <f>SUM(K5:K23)</f>
        <v>21141</v>
      </c>
      <c r="L24" s="20">
        <f>SUM(L5:L23)</f>
        <v>69871</v>
      </c>
      <c r="M24" s="34">
        <f>L24/K24*10</f>
        <v>33.049997634927394</v>
      </c>
      <c r="N24" s="21">
        <f>SUM(N5:N23)</f>
        <v>4151</v>
      </c>
      <c r="O24" s="21">
        <f>SUM(O5:O23)</f>
        <v>3968</v>
      </c>
      <c r="P24" s="21">
        <f>SUM(P5:P23)</f>
        <v>14364</v>
      </c>
      <c r="Q24" s="28">
        <f>P24/O24*10</f>
        <v>36.199596774193552</v>
      </c>
      <c r="R24" s="21">
        <f>SUM(R5:R23)</f>
        <v>905</v>
      </c>
      <c r="S24" s="21">
        <f>SUM(S5:S23)</f>
        <v>905</v>
      </c>
      <c r="T24" s="21">
        <f>SUM(T5:T23)</f>
        <v>351</v>
      </c>
      <c r="U24" s="28">
        <f>T24/S24*10</f>
        <v>3.8784530386740328</v>
      </c>
      <c r="V24" s="105" t="s">
        <v>24</v>
      </c>
      <c r="W24" s="106"/>
      <c r="X24" s="106"/>
      <c r="Y24" s="107"/>
      <c r="Z24" s="21">
        <f t="shared" ref="Z24:AF24" si="27">SUM(Z5:Z23)</f>
        <v>0</v>
      </c>
      <c r="AA24" s="21">
        <f t="shared" si="27"/>
        <v>0</v>
      </c>
      <c r="AB24" s="21">
        <f t="shared" si="27"/>
        <v>0</v>
      </c>
      <c r="AC24" s="22" t="e">
        <f>AB24/AA24*10</f>
        <v>#DIV/0!</v>
      </c>
      <c r="AD24" s="21">
        <f t="shared" si="27"/>
        <v>0</v>
      </c>
      <c r="AE24" s="21">
        <f t="shared" si="27"/>
        <v>0</v>
      </c>
      <c r="AF24" s="21">
        <f t="shared" si="27"/>
        <v>0</v>
      </c>
      <c r="AG24" s="23" t="e">
        <f t="shared" si="6"/>
        <v>#DIV/0!</v>
      </c>
      <c r="AH24" s="21">
        <f>SUM(AH5:AH23)</f>
        <v>0</v>
      </c>
      <c r="AI24" s="21">
        <f>SUM(AI5:AI23)</f>
        <v>0</v>
      </c>
      <c r="AJ24" s="21">
        <f>SUM(AJ5:AJ23)</f>
        <v>0</v>
      </c>
      <c r="AK24" s="23" t="e">
        <f t="shared" si="7"/>
        <v>#DIV/0!</v>
      </c>
      <c r="AL24" s="21">
        <f>SUM(AL5:AL23)</f>
        <v>0</v>
      </c>
      <c r="AM24" s="21">
        <f>SUM(AM5:AM23)</f>
        <v>0</v>
      </c>
      <c r="AN24" s="21">
        <f>SUM(AN5:AN23)</f>
        <v>0</v>
      </c>
      <c r="AO24" s="23" t="e">
        <f t="shared" si="8"/>
        <v>#DIV/0!</v>
      </c>
      <c r="AP24" s="21">
        <f>SUM(AP5:AP23)</f>
        <v>0</v>
      </c>
      <c r="AQ24" s="21">
        <f>SUM(AQ5:AQ23)</f>
        <v>0</v>
      </c>
      <c r="AR24" s="21">
        <f>SUM(AR5:AR23)</f>
        <v>0</v>
      </c>
      <c r="AS24" s="23" t="e">
        <f t="shared" si="9"/>
        <v>#DIV/0!</v>
      </c>
      <c r="AT24" s="21">
        <f>SUM(AT5:AT23)</f>
        <v>0</v>
      </c>
      <c r="AU24" s="21">
        <f>SUM(AU5:AU23)</f>
        <v>0</v>
      </c>
      <c r="AV24" s="21">
        <f>SUM(AV5:AV23)</f>
        <v>0</v>
      </c>
      <c r="AW24" s="30" t="e">
        <f t="shared" si="10"/>
        <v>#DIV/0!</v>
      </c>
      <c r="AX24" s="21">
        <f>SUM(AX5:AX23)</f>
        <v>0</v>
      </c>
      <c r="AY24" s="21">
        <f t="shared" ref="AY24:AZ24" si="28">SUM(AY5:AY23)</f>
        <v>0</v>
      </c>
      <c r="AZ24" s="21">
        <f t="shared" si="28"/>
        <v>0</v>
      </c>
      <c r="BA24" s="28" t="e">
        <f t="shared" ref="BA24:BA26" si="29">AZ24/AY24*10</f>
        <v>#DIV/0!</v>
      </c>
      <c r="BB24" s="19">
        <f>SUM(BB5:BB23)</f>
        <v>0</v>
      </c>
      <c r="BC24" s="19">
        <f t="shared" ref="BC24:BD24" si="30">SUM(BC5:BC23)</f>
        <v>0</v>
      </c>
      <c r="BD24" s="19">
        <f t="shared" si="30"/>
        <v>0</v>
      </c>
      <c r="BE24" s="28" t="e">
        <f t="shared" ref="BE24" si="31">BD24/BC24*10</f>
        <v>#DIV/0!</v>
      </c>
      <c r="BF24" s="21">
        <f>SUM(BF5:BF23)</f>
        <v>0</v>
      </c>
      <c r="BG24" s="21">
        <f>SUM(BG5:BG23)</f>
        <v>0</v>
      </c>
      <c r="BH24" s="21">
        <f>SUM(BH5:BH23)</f>
        <v>0</v>
      </c>
      <c r="BI24" s="28" t="e">
        <f t="shared" ref="BI24:BI26" si="32">BH24/BG24*10</f>
        <v>#DIV/0!</v>
      </c>
      <c r="BJ24" s="40">
        <f>SUM(BJ5:BJ23)</f>
        <v>0</v>
      </c>
      <c r="BK24" s="40">
        <f>SUM(BK5:BK23)</f>
        <v>0</v>
      </c>
      <c r="BL24" s="40">
        <f t="shared" ref="BL24:BM24" si="33">SUM(BL5:BL23)</f>
        <v>0</v>
      </c>
      <c r="BM24" s="40">
        <f t="shared" si="33"/>
        <v>0</v>
      </c>
      <c r="BN24" s="21">
        <f>SUM(BN5:BN23)</f>
        <v>3830</v>
      </c>
      <c r="BO24" s="21">
        <f>SUM(BO5:BO23)</f>
        <v>2486</v>
      </c>
      <c r="BP24" s="21">
        <f>SUM(BP5:BP23)</f>
        <v>4366</v>
      </c>
      <c r="BQ24" s="28">
        <f>BP24/BO24*10</f>
        <v>17.562349155269509</v>
      </c>
      <c r="BR24" s="21">
        <f>SUM(BR5:BR23)</f>
        <v>476</v>
      </c>
      <c r="BS24" s="21">
        <f>SUM(BS5:BS23)</f>
        <v>315</v>
      </c>
      <c r="BT24" s="21">
        <f>SUM(BT5:BT23)</f>
        <v>300</v>
      </c>
      <c r="BU24" s="28">
        <f>BT24/BS24*10</f>
        <v>9.5238095238095237</v>
      </c>
      <c r="BV24" s="21">
        <f>SUM(BV5:BV23)</f>
        <v>5528</v>
      </c>
      <c r="BW24" s="21">
        <f>SUM(BW5:BW23)</f>
        <v>543</v>
      </c>
      <c r="BX24" s="21">
        <f>SUM(BX5:BX23)</f>
        <v>599</v>
      </c>
      <c r="BY24" s="28">
        <f>BX24/BW24*10</f>
        <v>11.031307550644566</v>
      </c>
      <c r="BZ24" s="21">
        <f>SUM(BZ5:BZ23)</f>
        <v>0</v>
      </c>
      <c r="CA24" s="21">
        <f>SUM(CA5:CA23)</f>
        <v>0</v>
      </c>
      <c r="CB24" s="21">
        <f>SUM(CB5:CB23)</f>
        <v>0</v>
      </c>
      <c r="CC24" s="28" t="e">
        <f>CB24/CA24*10</f>
        <v>#DIV/0!</v>
      </c>
      <c r="CD24" s="21">
        <f>SUM(CD5:CD23)</f>
        <v>785</v>
      </c>
      <c r="CE24" s="21">
        <f>SUM(CE5:CE23)</f>
        <v>0</v>
      </c>
      <c r="CF24" s="21">
        <f>SUM(CF5:CF23)</f>
        <v>0</v>
      </c>
      <c r="CG24" s="28" t="e">
        <f>CF24/CE24*10</f>
        <v>#DIV/0!</v>
      </c>
      <c r="CH24" s="59" t="s">
        <v>24</v>
      </c>
      <c r="CI24" s="18">
        <f>SUM(CI5:CI23)</f>
        <v>72427</v>
      </c>
      <c r="CJ24" s="18">
        <f>SUM(CJ5:CJ23)</f>
        <v>905</v>
      </c>
      <c r="CK24" s="18">
        <f>SUM(CK5:CK23)</f>
        <v>351</v>
      </c>
      <c r="CL24" s="34">
        <f>CK24/CJ24*10</f>
        <v>3.8784530386740328</v>
      </c>
      <c r="CM24" s="21">
        <f>SUM(CM5:CM23)</f>
        <v>1176</v>
      </c>
      <c r="CN24" s="21">
        <f>SUM(CN5:CN23)</f>
        <v>0</v>
      </c>
      <c r="CO24" s="21">
        <f>SUM(CO5:CO23)</f>
        <v>0</v>
      </c>
      <c r="CP24" s="28" t="e">
        <f>CO24/CN24*10</f>
        <v>#DIV/0!</v>
      </c>
      <c r="CQ24" s="21">
        <f>SUM(CQ5:CQ23)</f>
        <v>905</v>
      </c>
      <c r="CR24" s="21">
        <f>SUM(CR5:CR23)</f>
        <v>905</v>
      </c>
      <c r="CS24" s="21">
        <f>SUM(CS5:CS23)</f>
        <v>351</v>
      </c>
      <c r="CT24" s="28">
        <f>CS24/CR24*10</f>
        <v>3.8784530386740328</v>
      </c>
    </row>
    <row r="25" spans="1:101" ht="33" customHeight="1" x14ac:dyDescent="0.25">
      <c r="A25" s="60" t="s">
        <v>32</v>
      </c>
      <c r="B25" s="7">
        <v>35718</v>
      </c>
      <c r="C25" s="32">
        <f>G25+BO25+BS25+BW25+CE25+CA25</f>
        <v>19606</v>
      </c>
      <c r="D25" s="32">
        <f>H25+BP25+BT25+BX25+CF25+CB25</f>
        <v>46626</v>
      </c>
      <c r="E25" s="34">
        <f>D25/C25*10</f>
        <v>23.781495460573293</v>
      </c>
      <c r="F25" s="5">
        <f>J25+N25</f>
        <v>11716</v>
      </c>
      <c r="G25" s="31">
        <f>K25+O25</f>
        <v>11596</v>
      </c>
      <c r="H25" s="31">
        <f>L25+P25</f>
        <v>35603</v>
      </c>
      <c r="I25" s="34">
        <f>H25/G25*10</f>
        <v>30.702828561572954</v>
      </c>
      <c r="J25" s="4">
        <v>10880</v>
      </c>
      <c r="K25" s="4">
        <v>10760</v>
      </c>
      <c r="L25" s="31">
        <v>33949</v>
      </c>
      <c r="M25" s="34">
        <f>L25/K25*10</f>
        <v>31.551115241635689</v>
      </c>
      <c r="N25" s="4">
        <v>836</v>
      </c>
      <c r="O25" s="55">
        <v>836</v>
      </c>
      <c r="P25" s="55">
        <v>1654</v>
      </c>
      <c r="Q25" s="28">
        <f>P25/O25*10</f>
        <v>19.784688995215312</v>
      </c>
      <c r="R25" s="4">
        <v>700</v>
      </c>
      <c r="S25" s="55">
        <v>400</v>
      </c>
      <c r="T25" s="55">
        <v>160</v>
      </c>
      <c r="U25" s="28">
        <f>T25/S25*10</f>
        <v>4</v>
      </c>
      <c r="V25" s="96" t="s">
        <v>32</v>
      </c>
      <c r="W25" s="97"/>
      <c r="X25" s="97"/>
      <c r="Y25" s="98"/>
      <c r="Z25" s="25"/>
      <c r="AA25" s="24"/>
      <c r="AB25" s="24"/>
      <c r="AC25" s="22" t="e">
        <f t="shared" si="5"/>
        <v>#DIV/0!</v>
      </c>
      <c r="AD25" s="25"/>
      <c r="AE25" s="24"/>
      <c r="AF25" s="24"/>
      <c r="AG25" s="22" t="e">
        <f t="shared" si="6"/>
        <v>#DIV/0!</v>
      </c>
      <c r="AH25" s="25"/>
      <c r="AI25" s="24"/>
      <c r="AJ25" s="24"/>
      <c r="AK25" s="22" t="e">
        <f t="shared" si="7"/>
        <v>#DIV/0!</v>
      </c>
      <c r="AL25" s="25"/>
      <c r="AM25" s="24"/>
      <c r="AN25" s="24"/>
      <c r="AO25" s="22" t="e">
        <f t="shared" si="8"/>
        <v>#DIV/0!</v>
      </c>
      <c r="AP25" s="25"/>
      <c r="AQ25" s="24"/>
      <c r="AR25" s="24"/>
      <c r="AS25" s="22" t="e">
        <f t="shared" si="9"/>
        <v>#DIV/0!</v>
      </c>
      <c r="AT25" s="25"/>
      <c r="AU25" s="24"/>
      <c r="AV25" s="24"/>
      <c r="AW25" s="28" t="e">
        <f t="shared" si="10"/>
        <v>#DIV/0!</v>
      </c>
      <c r="AX25" s="38"/>
      <c r="AY25" s="39"/>
      <c r="AZ25" s="39"/>
      <c r="BA25" s="28" t="e">
        <f t="shared" si="29"/>
        <v>#DIV/0!</v>
      </c>
      <c r="BB25" s="38"/>
      <c r="BC25" s="39"/>
      <c r="BD25" s="39"/>
      <c r="BE25" s="28"/>
      <c r="BF25" s="38"/>
      <c r="BG25" s="39"/>
      <c r="BH25" s="39"/>
      <c r="BI25" s="28" t="e">
        <f t="shared" si="32"/>
        <v>#DIV/0!</v>
      </c>
      <c r="BJ25" s="39"/>
      <c r="BK25" s="39"/>
      <c r="BL25" s="39"/>
      <c r="BM25" s="39"/>
      <c r="BN25" s="4">
        <v>5163</v>
      </c>
      <c r="BO25" s="55">
        <v>4670</v>
      </c>
      <c r="BP25" s="55">
        <v>7047</v>
      </c>
      <c r="BQ25" s="28">
        <f>BP25/BO25*10</f>
        <v>15.089935760171308</v>
      </c>
      <c r="BR25" s="4">
        <v>415</v>
      </c>
      <c r="BS25" s="55">
        <v>80</v>
      </c>
      <c r="BT25" s="55">
        <v>75</v>
      </c>
      <c r="BU25" s="28">
        <f>BT25/BS25*10</f>
        <v>9.375</v>
      </c>
      <c r="BV25" s="4">
        <v>4440</v>
      </c>
      <c r="BW25" s="55">
        <v>1080</v>
      </c>
      <c r="BX25" s="55">
        <v>1274</v>
      </c>
      <c r="BY25" s="28">
        <f>BX25/BW25*10</f>
        <v>11.796296296296296</v>
      </c>
      <c r="BZ25" s="38">
        <v>7929</v>
      </c>
      <c r="CA25" s="38">
        <v>600</v>
      </c>
      <c r="CB25" s="38">
        <v>500</v>
      </c>
      <c r="CC25" s="28">
        <f>CB25/CA25*10</f>
        <v>8.3333333333333339</v>
      </c>
      <c r="CD25" s="4">
        <v>2180</v>
      </c>
      <c r="CE25" s="55">
        <v>1580</v>
      </c>
      <c r="CF25" s="55">
        <v>2127</v>
      </c>
      <c r="CG25" s="28">
        <f>CF25/CE25*10</f>
        <v>13.462025316455698</v>
      </c>
      <c r="CH25" s="60" t="s">
        <v>32</v>
      </c>
      <c r="CI25" s="7">
        <v>22225</v>
      </c>
      <c r="CJ25" s="32">
        <f>CN25+CR25</f>
        <v>700</v>
      </c>
      <c r="CK25" s="32">
        <f>CO25+CS25</f>
        <v>220</v>
      </c>
      <c r="CL25" s="34">
        <f>CK25/CJ25*10</f>
        <v>3.1428571428571428</v>
      </c>
      <c r="CM25" s="4">
        <v>1954</v>
      </c>
      <c r="CN25" s="55">
        <v>300</v>
      </c>
      <c r="CO25" s="55">
        <v>60</v>
      </c>
      <c r="CP25" s="28">
        <f>CO25/CN25*10</f>
        <v>2</v>
      </c>
      <c r="CQ25" s="4">
        <v>700</v>
      </c>
      <c r="CR25" s="55">
        <v>400</v>
      </c>
      <c r="CS25" s="55">
        <v>160</v>
      </c>
      <c r="CT25" s="28">
        <f>CS25/CR25*10</f>
        <v>4</v>
      </c>
    </row>
    <row r="26" spans="1:101" s="1" customFormat="1" ht="29.25" customHeight="1" x14ac:dyDescent="0.25">
      <c r="A26" s="62" t="s">
        <v>25</v>
      </c>
      <c r="B26" s="63">
        <f>B25+B24</f>
        <v>101435</v>
      </c>
      <c r="C26" s="64">
        <f>C25+C24</f>
        <v>48059</v>
      </c>
      <c r="D26" s="64">
        <f>D25+D24</f>
        <v>136126</v>
      </c>
      <c r="E26" s="34">
        <f>D26/C26*10</f>
        <v>28.324767473314051</v>
      </c>
      <c r="F26" s="65">
        <f>F25+F24</f>
        <v>37491</v>
      </c>
      <c r="G26" s="65">
        <f>G25+G24</f>
        <v>36705</v>
      </c>
      <c r="H26" s="65">
        <f>H25+H24+H28</f>
        <v>119838</v>
      </c>
      <c r="I26" s="66">
        <f>H26/G26*10</f>
        <v>32.648957907642007</v>
      </c>
      <c r="J26" s="67">
        <f>J25+J24</f>
        <v>32504</v>
      </c>
      <c r="K26" s="67">
        <f>K25+K24</f>
        <v>31901</v>
      </c>
      <c r="L26" s="67">
        <f>L25+L24</f>
        <v>103820</v>
      </c>
      <c r="M26" s="66">
        <f>L26/K26*10</f>
        <v>32.544434343750979</v>
      </c>
      <c r="N26" s="68">
        <f>N25+N24</f>
        <v>4987</v>
      </c>
      <c r="O26" s="68">
        <f>O25+O24</f>
        <v>4804</v>
      </c>
      <c r="P26" s="68">
        <f>P25+P24</f>
        <v>16018</v>
      </c>
      <c r="Q26" s="66">
        <f>P26/O26*10</f>
        <v>33.343047460449625</v>
      </c>
      <c r="R26" s="68">
        <f>R25+R24</f>
        <v>1605</v>
      </c>
      <c r="S26" s="68">
        <f>S25+S24</f>
        <v>1305</v>
      </c>
      <c r="T26" s="68">
        <f>T25+T24</f>
        <v>511</v>
      </c>
      <c r="U26" s="66">
        <f>T26/S26*10</f>
        <v>3.9157088122605366</v>
      </c>
      <c r="V26" s="99" t="s">
        <v>25</v>
      </c>
      <c r="W26" s="100"/>
      <c r="X26" s="100"/>
      <c r="Y26" s="101"/>
      <c r="Z26" s="69">
        <f t="shared" ref="Z26:AF26" si="34">Z25+Z24</f>
        <v>0</v>
      </c>
      <c r="AA26" s="69">
        <f t="shared" si="34"/>
        <v>0</v>
      </c>
      <c r="AB26" s="69">
        <f t="shared" si="34"/>
        <v>0</v>
      </c>
      <c r="AC26" s="70" t="e">
        <f t="shared" si="5"/>
        <v>#DIV/0!</v>
      </c>
      <c r="AD26" s="69">
        <f t="shared" si="34"/>
        <v>0</v>
      </c>
      <c r="AE26" s="69">
        <f t="shared" si="34"/>
        <v>0</v>
      </c>
      <c r="AF26" s="69">
        <f t="shared" si="34"/>
        <v>0</v>
      </c>
      <c r="AG26" s="70" t="e">
        <f>AF26/AE26*10</f>
        <v>#DIV/0!</v>
      </c>
      <c r="AH26" s="69">
        <f>AH25+AH24</f>
        <v>0</v>
      </c>
      <c r="AI26" s="69">
        <f>AI25+AI24</f>
        <v>0</v>
      </c>
      <c r="AJ26" s="69">
        <f>AJ25+AJ24</f>
        <v>0</v>
      </c>
      <c r="AK26" s="70" t="e">
        <f t="shared" si="7"/>
        <v>#DIV/0!</v>
      </c>
      <c r="AL26" s="69">
        <f>AL25+AL24</f>
        <v>0</v>
      </c>
      <c r="AM26" s="69">
        <f>AM25+AM24</f>
        <v>0</v>
      </c>
      <c r="AN26" s="69">
        <f>AN25+AN24</f>
        <v>0</v>
      </c>
      <c r="AO26" s="70" t="e">
        <f t="shared" si="8"/>
        <v>#DIV/0!</v>
      </c>
      <c r="AP26" s="69">
        <f>AP25+AP24</f>
        <v>0</v>
      </c>
      <c r="AQ26" s="69">
        <f>AQ25+AQ24</f>
        <v>0</v>
      </c>
      <c r="AR26" s="69">
        <f>AR25+AR24</f>
        <v>0</v>
      </c>
      <c r="AS26" s="70" t="e">
        <f>AR26/AQ26*10</f>
        <v>#DIV/0!</v>
      </c>
      <c r="AT26" s="69">
        <f>AT25+AT24</f>
        <v>0</v>
      </c>
      <c r="AU26" s="69">
        <f>AU25+AU24</f>
        <v>0</v>
      </c>
      <c r="AV26" s="69">
        <f>AV25+AV24</f>
        <v>0</v>
      </c>
      <c r="AW26" s="71" t="e">
        <f t="shared" si="10"/>
        <v>#DIV/0!</v>
      </c>
      <c r="AX26" s="69">
        <f>AX25+AX24</f>
        <v>0</v>
      </c>
      <c r="AY26" s="69">
        <f t="shared" ref="AY26:AZ26" si="35">AY25+AY24</f>
        <v>0</v>
      </c>
      <c r="AZ26" s="69">
        <f t="shared" si="35"/>
        <v>0</v>
      </c>
      <c r="BA26" s="71" t="e">
        <f t="shared" si="29"/>
        <v>#DIV/0!</v>
      </c>
      <c r="BB26" s="72">
        <f>BB25+BB24</f>
        <v>0</v>
      </c>
      <c r="BC26" s="72">
        <f t="shared" ref="BC26:BD26" si="36">BC25+BC24</f>
        <v>0</v>
      </c>
      <c r="BD26" s="72">
        <f t="shared" si="36"/>
        <v>0</v>
      </c>
      <c r="BE26" s="71" t="e">
        <f t="shared" ref="BE26" si="37">BD26/BC26*10</f>
        <v>#DIV/0!</v>
      </c>
      <c r="BF26" s="69">
        <f>BF25+BF24</f>
        <v>0</v>
      </c>
      <c r="BG26" s="69">
        <f t="shared" ref="BG26:BH26" si="38">BG25+BG24</f>
        <v>0</v>
      </c>
      <c r="BH26" s="69">
        <f t="shared" si="38"/>
        <v>0</v>
      </c>
      <c r="BI26" s="71" t="e">
        <f t="shared" si="32"/>
        <v>#DIV/0!</v>
      </c>
      <c r="BJ26" s="73">
        <f>BJ25+BJ24</f>
        <v>0</v>
      </c>
      <c r="BK26" s="73">
        <f>BK25+BK24</f>
        <v>0</v>
      </c>
      <c r="BL26" s="73">
        <f t="shared" ref="BL26:BM26" si="39">BL25+BL24</f>
        <v>0</v>
      </c>
      <c r="BM26" s="73">
        <f t="shared" si="39"/>
        <v>0</v>
      </c>
      <c r="BN26" s="68">
        <f>BN25+BN24</f>
        <v>8993</v>
      </c>
      <c r="BO26" s="68">
        <f>BO25+BO24</f>
        <v>7156</v>
      </c>
      <c r="BP26" s="68">
        <f>BP25+BP24</f>
        <v>11413</v>
      </c>
      <c r="BQ26" s="66">
        <f>BP26/BO26*10</f>
        <v>15.948854108440468</v>
      </c>
      <c r="BR26" s="68">
        <f>BR25+BR24</f>
        <v>891</v>
      </c>
      <c r="BS26" s="68">
        <f>BS25+BS24</f>
        <v>395</v>
      </c>
      <c r="BT26" s="68">
        <f>BT25+BT24</f>
        <v>375</v>
      </c>
      <c r="BU26" s="66">
        <f>BT26/BS26*10</f>
        <v>9.4936708860759484</v>
      </c>
      <c r="BV26" s="68">
        <f>BV25+BV24</f>
        <v>9968</v>
      </c>
      <c r="BW26" s="68">
        <f>BW25+BW24</f>
        <v>1623</v>
      </c>
      <c r="BX26" s="68">
        <f>BX25+BX24</f>
        <v>1873</v>
      </c>
      <c r="BY26" s="66">
        <f>BX26/BW26*10</f>
        <v>11.540357362908196</v>
      </c>
      <c r="BZ26" s="68">
        <f>BZ25+BZ24</f>
        <v>7929</v>
      </c>
      <c r="CA26" s="68">
        <f>CA25+CA24</f>
        <v>600</v>
      </c>
      <c r="CB26" s="68">
        <f>CB25+CB24</f>
        <v>500</v>
      </c>
      <c r="CC26" s="66">
        <f>CB26/CA26*10</f>
        <v>8.3333333333333339</v>
      </c>
      <c r="CD26" s="68">
        <f>CD25+CD24</f>
        <v>2965</v>
      </c>
      <c r="CE26" s="68">
        <f>CE25+CE24</f>
        <v>1580</v>
      </c>
      <c r="CF26" s="68">
        <f>CF25+CF24</f>
        <v>2127</v>
      </c>
      <c r="CG26" s="66">
        <f>CF26/CE26*10</f>
        <v>13.462025316455698</v>
      </c>
      <c r="CH26" s="62" t="s">
        <v>25</v>
      </c>
      <c r="CI26" s="63">
        <f>CI25+CI24</f>
        <v>94652</v>
      </c>
      <c r="CJ26" s="64">
        <f>CJ25+CJ24</f>
        <v>1605</v>
      </c>
      <c r="CK26" s="64">
        <f>CK25+CK24</f>
        <v>571</v>
      </c>
      <c r="CL26" s="34">
        <f>CK26/CJ26*10</f>
        <v>3.5576323987538938</v>
      </c>
      <c r="CM26" s="68">
        <f>CM25+CM24</f>
        <v>3130</v>
      </c>
      <c r="CN26" s="68">
        <f>CN25+CN24</f>
        <v>300</v>
      </c>
      <c r="CO26" s="68">
        <f>CO25+CO24</f>
        <v>60</v>
      </c>
      <c r="CP26" s="66">
        <f>CO26/CN26*10</f>
        <v>2</v>
      </c>
      <c r="CQ26" s="68">
        <f>CQ25+CQ24</f>
        <v>1605</v>
      </c>
      <c r="CR26" s="68">
        <f>CR25+CR24</f>
        <v>1305</v>
      </c>
      <c r="CS26" s="68">
        <f>CS25+CS24</f>
        <v>511</v>
      </c>
      <c r="CT26" s="66">
        <f>CS26/CR26*10</f>
        <v>3.9157088122605366</v>
      </c>
      <c r="CU26" s="27"/>
      <c r="CV26" s="27"/>
      <c r="CW26" s="27"/>
    </row>
    <row r="27" spans="1:101" s="76" customFormat="1" ht="18.75" x14ac:dyDescent="0.3">
      <c r="A27" s="74"/>
      <c r="B27" s="7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123"/>
      <c r="AT27" s="123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</row>
    <row r="28" spans="1:101" x14ac:dyDescent="0.25">
      <c r="K28" s="121"/>
    </row>
    <row r="29" spans="1:101" x14ac:dyDescent="0.25">
      <c r="K29" s="122"/>
    </row>
  </sheetData>
  <sortState ref="A5:A23">
    <sortCondition ref="A5:A23"/>
  </sortState>
  <mergeCells count="141">
    <mergeCell ref="CQ1:CT1"/>
    <mergeCell ref="CQ2:CQ4"/>
    <mergeCell ref="CR2:CR3"/>
    <mergeCell ref="CS2:CS3"/>
    <mergeCell ref="CT2:CT4"/>
    <mergeCell ref="CH1:CH4"/>
    <mergeCell ref="CM1:CP1"/>
    <mergeCell ref="CM2:CM4"/>
    <mergeCell ref="CN2:CN3"/>
    <mergeCell ref="CO2:CO3"/>
    <mergeCell ref="CP2:CP4"/>
    <mergeCell ref="CD2:CD4"/>
    <mergeCell ref="CE2:CE3"/>
    <mergeCell ref="CF2:CF3"/>
    <mergeCell ref="CG2:CG4"/>
    <mergeCell ref="CD1:CG1"/>
    <mergeCell ref="CI2:CI3"/>
    <mergeCell ref="CI1:CL1"/>
    <mergeCell ref="CL2:CL3"/>
    <mergeCell ref="CK2:CK3"/>
    <mergeCell ref="CJ2:CJ3"/>
    <mergeCell ref="BV2:BV4"/>
    <mergeCell ref="BW2:BW3"/>
    <mergeCell ref="BX2:BX3"/>
    <mergeCell ref="BY2:BY4"/>
    <mergeCell ref="BV1:BY1"/>
    <mergeCell ref="BR2:BR4"/>
    <mergeCell ref="BS2:BS3"/>
    <mergeCell ref="BT2:BT3"/>
    <mergeCell ref="BR1:BU1"/>
    <mergeCell ref="BU2:BU4"/>
    <mergeCell ref="BN2:BN4"/>
    <mergeCell ref="BO2:BO3"/>
    <mergeCell ref="BP2:BP3"/>
    <mergeCell ref="BQ2:BQ4"/>
    <mergeCell ref="BN1:BQ1"/>
    <mergeCell ref="BJ1:BM1"/>
    <mergeCell ref="BJ2:BJ4"/>
    <mergeCell ref="BG2:BG3"/>
    <mergeCell ref="BH2:BH3"/>
    <mergeCell ref="BF1:BI1"/>
    <mergeCell ref="BF2:BF4"/>
    <mergeCell ref="BI2:BI4"/>
    <mergeCell ref="BK2:BK3"/>
    <mergeCell ref="BL2:BL3"/>
    <mergeCell ref="BM2:BM3"/>
    <mergeCell ref="BB1:BE1"/>
    <mergeCell ref="BB2:BB4"/>
    <mergeCell ref="BC2:BC3"/>
    <mergeCell ref="BD2:BD3"/>
    <mergeCell ref="BE2:BE4"/>
    <mergeCell ref="K2:K3"/>
    <mergeCell ref="M2:M3"/>
    <mergeCell ref="N2:N4"/>
    <mergeCell ref="T2:T3"/>
    <mergeCell ref="N1:Q1"/>
    <mergeCell ref="Q2:Q4"/>
    <mergeCell ref="AK2:AK4"/>
    <mergeCell ref="AD1:AG1"/>
    <mergeCell ref="AL1:AO1"/>
    <mergeCell ref="AL2:AL4"/>
    <mergeCell ref="AM2:AM3"/>
    <mergeCell ref="AN2:AN3"/>
    <mergeCell ref="AO2:AO4"/>
    <mergeCell ref="Z1:AC1"/>
    <mergeCell ref="Z2:Z4"/>
    <mergeCell ref="AA2:AA3"/>
    <mergeCell ref="AB2:AB3"/>
    <mergeCell ref="AC2:AC4"/>
    <mergeCell ref="AX1:BA1"/>
    <mergeCell ref="K28:K29"/>
    <mergeCell ref="AS27:AT27"/>
    <mergeCell ref="AT1:AW1"/>
    <mergeCell ref="AT2:AT4"/>
    <mergeCell ref="AU2:AU3"/>
    <mergeCell ref="AV2:AV3"/>
    <mergeCell ref="AW2:AW4"/>
    <mergeCell ref="J1:M1"/>
    <mergeCell ref="L2:L3"/>
    <mergeCell ref="O2:O3"/>
    <mergeCell ref="P2:P3"/>
    <mergeCell ref="J2:J4"/>
    <mergeCell ref="R1:U1"/>
    <mergeCell ref="R2:R4"/>
    <mergeCell ref="U2:U4"/>
    <mergeCell ref="S2:S3"/>
    <mergeCell ref="AD2:AD4"/>
    <mergeCell ref="AE2:AE3"/>
    <mergeCell ref="AF2:AF3"/>
    <mergeCell ref="AG2:AG4"/>
    <mergeCell ref="AH1:AK1"/>
    <mergeCell ref="AH2:AH4"/>
    <mergeCell ref="AI2:AI3"/>
    <mergeCell ref="AJ2:AJ3"/>
    <mergeCell ref="I2:I3"/>
    <mergeCell ref="F1:I1"/>
    <mergeCell ref="B1:E1"/>
    <mergeCell ref="B2:B3"/>
    <mergeCell ref="C2:C3"/>
    <mergeCell ref="D2:D3"/>
    <mergeCell ref="A1:A4"/>
    <mergeCell ref="G2:G3"/>
    <mergeCell ref="H2:H3"/>
    <mergeCell ref="F2:F4"/>
    <mergeCell ref="E2:E3"/>
    <mergeCell ref="AS2:AS4"/>
    <mergeCell ref="V25:Y25"/>
    <mergeCell ref="V26:Y26"/>
    <mergeCell ref="V18:Y18"/>
    <mergeCell ref="V17:Y17"/>
    <mergeCell ref="V16:Y16"/>
    <mergeCell ref="V20:Y20"/>
    <mergeCell ref="V21:Y21"/>
    <mergeCell ref="V22:Y22"/>
    <mergeCell ref="V23:Y23"/>
    <mergeCell ref="V24:Y24"/>
    <mergeCell ref="V19:Y19"/>
    <mergeCell ref="BZ1:CC1"/>
    <mergeCell ref="BZ2:BZ4"/>
    <mergeCell ref="CA2:CA3"/>
    <mergeCell ref="CB2:CB3"/>
    <mergeCell ref="CC2:CC4"/>
    <mergeCell ref="V15:Y15"/>
    <mergeCell ref="V14:Y14"/>
    <mergeCell ref="V13:Y13"/>
    <mergeCell ref="V12:Y12"/>
    <mergeCell ref="V11:Y11"/>
    <mergeCell ref="AX2:AX4"/>
    <mergeCell ref="AY2:AY3"/>
    <mergeCell ref="AZ2:AZ3"/>
    <mergeCell ref="V10:Y10"/>
    <mergeCell ref="V9:Y9"/>
    <mergeCell ref="V8:Y8"/>
    <mergeCell ref="V1:Y4"/>
    <mergeCell ref="V5:Y5"/>
    <mergeCell ref="V6:Y6"/>
    <mergeCell ref="V7:Y7"/>
    <mergeCell ref="AP1:AS1"/>
    <mergeCell ref="AP2:AP4"/>
    <mergeCell ref="AQ2:AQ3"/>
    <mergeCell ref="AR2:AR3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differentFirst="1">
    <oddHeader>&amp;C&amp;D &amp;T</oddHeader>
    <firstHeader>&amp;C&amp;"Times New Roman,полужирный курсив"&amp;16Сводка по полеводству&amp;R&amp;D       &amp;T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2016-08-08T06:21:57Z</cp:lastPrinted>
  <dcterms:created xsi:type="dcterms:W3CDTF">2012-07-11T07:34:08Z</dcterms:created>
  <dcterms:modified xsi:type="dcterms:W3CDTF">2016-08-08T10:19:26Z</dcterms:modified>
</cp:coreProperties>
</file>