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35" windowHeight="7875"/>
  </bookViews>
  <sheets>
    <sheet name="Лист1" sheetId="1" r:id="rId1"/>
  </sheets>
  <definedNames>
    <definedName name="_xlnm.Print_Area" localSheetId="0">Лист1!$A$1:$DC$26</definedName>
  </definedNames>
  <calcPr calcId="124519"/>
</workbook>
</file>

<file path=xl/calcChain.xml><?xml version="1.0" encoding="utf-8"?>
<calcChain xmlns="http://schemas.openxmlformats.org/spreadsheetml/2006/main">
  <c r="CZ5" i="1"/>
  <c r="DA26"/>
  <c r="DB26"/>
  <c r="DC26"/>
  <c r="CZ26"/>
  <c r="DA24"/>
  <c r="DB24"/>
  <c r="DC24"/>
  <c r="CZ24"/>
  <c r="CZ23"/>
  <c r="CZ22"/>
  <c r="CZ21"/>
  <c r="CZ20"/>
  <c r="CZ19"/>
  <c r="CZ18"/>
  <c r="CZ17"/>
  <c r="CZ16"/>
  <c r="CZ15"/>
  <c r="CZ14"/>
  <c r="CZ13"/>
  <c r="CZ12"/>
  <c r="CZ11"/>
  <c r="CZ10"/>
  <c r="CZ9"/>
  <c r="CZ8"/>
  <c r="CZ7"/>
  <c r="CZ6"/>
  <c r="CY25"/>
  <c r="CX24"/>
  <c r="CX26" s="1"/>
  <c r="CW24"/>
  <c r="CW26" s="1"/>
  <c r="CV24"/>
  <c r="CV26" s="1"/>
  <c r="CY23"/>
  <c r="CY22"/>
  <c r="CY21"/>
  <c r="CY20"/>
  <c r="CY19"/>
  <c r="CY18"/>
  <c r="CY17"/>
  <c r="CY16"/>
  <c r="CY15"/>
  <c r="CY14"/>
  <c r="CY13"/>
  <c r="CY12"/>
  <c r="CY11"/>
  <c r="CY10"/>
  <c r="CY9"/>
  <c r="CY8"/>
  <c r="CY7"/>
  <c r="CY6"/>
  <c r="CY5"/>
  <c r="CH24"/>
  <c r="CH26"/>
  <c r="CY26" l="1"/>
  <c r="CY24"/>
  <c r="CB24" l="1"/>
  <c r="CA24"/>
  <c r="BZ24"/>
  <c r="CB26"/>
  <c r="CA26"/>
  <c r="BZ26"/>
  <c r="CC26"/>
  <c r="CC25"/>
  <c r="CC24"/>
  <c r="CC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5"/>
  <c r="CL25" l="1"/>
  <c r="CK2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K6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L5"/>
  <c r="CK5"/>
  <c r="CU25"/>
  <c r="CT24"/>
  <c r="CT26" s="1"/>
  <c r="CS24"/>
  <c r="CS26" s="1"/>
  <c r="CR24"/>
  <c r="CR26" s="1"/>
  <c r="CU23"/>
  <c r="CU22"/>
  <c r="CU21"/>
  <c r="CU20"/>
  <c r="CU19"/>
  <c r="CU18"/>
  <c r="CU17"/>
  <c r="CU16"/>
  <c r="CU15"/>
  <c r="CU14"/>
  <c r="CU13"/>
  <c r="CU12"/>
  <c r="CU11"/>
  <c r="CU10"/>
  <c r="CU9"/>
  <c r="CU8"/>
  <c r="CU7"/>
  <c r="CU6"/>
  <c r="CU5"/>
  <c r="CJ24"/>
  <c r="CJ26" s="1"/>
  <c r="CM23"/>
  <c r="CM22"/>
  <c r="CM21"/>
  <c r="CM20"/>
  <c r="CM19"/>
  <c r="CM18"/>
  <c r="CM17"/>
  <c r="CM16"/>
  <c r="CM15"/>
  <c r="CM14"/>
  <c r="CM13"/>
  <c r="CM12"/>
  <c r="CM11"/>
  <c r="CM10"/>
  <c r="CM9"/>
  <c r="CM8"/>
  <c r="CM7"/>
  <c r="CM6"/>
  <c r="CL24"/>
  <c r="CK24"/>
  <c r="CN24"/>
  <c r="CN26"/>
  <c r="CU26" l="1"/>
  <c r="CU24"/>
  <c r="CM24"/>
  <c r="CK26"/>
  <c r="CL26"/>
  <c r="CM26" s="1"/>
  <c r="CM5"/>
  <c r="CM25"/>
  <c r="CQ25" l="1"/>
  <c r="CP24"/>
  <c r="CP26" s="1"/>
  <c r="CO24"/>
  <c r="CO26" s="1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G25"/>
  <c r="CF24"/>
  <c r="CF26" s="1"/>
  <c r="CE24"/>
  <c r="CE26" s="1"/>
  <c r="CD24"/>
  <c r="CD26" s="1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Q26" l="1"/>
  <c r="CQ24"/>
  <c r="CG26"/>
  <c r="CG24"/>
  <c r="BY25"/>
  <c r="BX24"/>
  <c r="BX26" s="1"/>
  <c r="BW24"/>
  <c r="BW26" s="1"/>
  <c r="BV24"/>
  <c r="BV26" s="1"/>
  <c r="BY23"/>
  <c r="BY22"/>
  <c r="BY21"/>
  <c r="BY20"/>
  <c r="BY19"/>
  <c r="BY18"/>
  <c r="BY17"/>
  <c r="BY16"/>
  <c r="BY15"/>
  <c r="BY14"/>
  <c r="BY13"/>
  <c r="BY12"/>
  <c r="BY11"/>
  <c r="BY10"/>
  <c r="BY9"/>
  <c r="BY8"/>
  <c r="BY7"/>
  <c r="BY6"/>
  <c r="BY5"/>
  <c r="BU25"/>
  <c r="BT24"/>
  <c r="BT26" s="1"/>
  <c r="BS24"/>
  <c r="BS26" s="1"/>
  <c r="BR24"/>
  <c r="BR26" s="1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BU6"/>
  <c r="BU5"/>
  <c r="BY26" l="1"/>
  <c r="BY24"/>
  <c r="BU26"/>
  <c r="BU24"/>
  <c r="BQ25" l="1"/>
  <c r="BP24"/>
  <c r="BP26" s="1"/>
  <c r="BO24"/>
  <c r="BO26" s="1"/>
  <c r="BN24"/>
  <c r="BN26" s="1"/>
  <c r="BQ23"/>
  <c r="BQ22"/>
  <c r="BQ21"/>
  <c r="BQ20"/>
  <c r="BQ19"/>
  <c r="BQ18"/>
  <c r="BQ17"/>
  <c r="BQ16"/>
  <c r="BQ15"/>
  <c r="BQ14"/>
  <c r="BQ13"/>
  <c r="BQ12"/>
  <c r="BQ11"/>
  <c r="BQ10"/>
  <c r="BQ9"/>
  <c r="BQ8"/>
  <c r="BQ7"/>
  <c r="BQ6"/>
  <c r="BQ5"/>
  <c r="BQ26" l="1"/>
  <c r="BQ24"/>
  <c r="G25" l="1"/>
  <c r="C25" s="1"/>
  <c r="H6" l="1"/>
  <c r="D6" s="1"/>
  <c r="H7"/>
  <c r="D7" s="1"/>
  <c r="H8"/>
  <c r="D8" s="1"/>
  <c r="H9"/>
  <c r="D9" s="1"/>
  <c r="H10"/>
  <c r="D10" s="1"/>
  <c r="H11"/>
  <c r="D11" s="1"/>
  <c r="H12"/>
  <c r="D12" s="1"/>
  <c r="H13"/>
  <c r="D13" s="1"/>
  <c r="H14"/>
  <c r="D14" s="1"/>
  <c r="H15"/>
  <c r="D15" s="1"/>
  <c r="H16"/>
  <c r="D16" s="1"/>
  <c r="H17"/>
  <c r="D17" s="1"/>
  <c r="H18"/>
  <c r="D18" s="1"/>
  <c r="H19"/>
  <c r="D19" s="1"/>
  <c r="H20"/>
  <c r="D20" s="1"/>
  <c r="H21"/>
  <c r="D21" s="1"/>
  <c r="H22"/>
  <c r="D22" s="1"/>
  <c r="H23"/>
  <c r="D23" s="1"/>
  <c r="H5"/>
  <c r="D5" s="1"/>
  <c r="G6"/>
  <c r="C6" s="1"/>
  <c r="G7"/>
  <c r="C7" s="1"/>
  <c r="G8"/>
  <c r="C8" s="1"/>
  <c r="G9"/>
  <c r="C9" s="1"/>
  <c r="G10"/>
  <c r="C10" s="1"/>
  <c r="G11"/>
  <c r="C11" s="1"/>
  <c r="G12"/>
  <c r="C12" s="1"/>
  <c r="G13"/>
  <c r="C13" s="1"/>
  <c r="G14"/>
  <c r="C14" s="1"/>
  <c r="G15"/>
  <c r="C15" s="1"/>
  <c r="G16"/>
  <c r="C16" s="1"/>
  <c r="G17"/>
  <c r="C17" s="1"/>
  <c r="G18"/>
  <c r="C18" s="1"/>
  <c r="G19"/>
  <c r="C19" s="1"/>
  <c r="G20"/>
  <c r="C20" s="1"/>
  <c r="G21"/>
  <c r="C21" s="1"/>
  <c r="G22"/>
  <c r="C22" s="1"/>
  <c r="G23"/>
  <c r="C23" s="1"/>
  <c r="G5"/>
  <c r="C5" s="1"/>
  <c r="F5"/>
  <c r="F7"/>
  <c r="H25"/>
  <c r="D25" s="1"/>
  <c r="BC24"/>
  <c r="BD24"/>
  <c r="BB24"/>
  <c r="BC26"/>
  <c r="BD26"/>
  <c r="BB26"/>
  <c r="BE26"/>
  <c r="BE24"/>
  <c r="AY24" l="1"/>
  <c r="AZ24"/>
  <c r="AX24"/>
  <c r="AX26" s="1"/>
  <c r="BA24"/>
  <c r="AY26"/>
  <c r="AZ26"/>
  <c r="BA26" s="1"/>
  <c r="BA25"/>
  <c r="AS21" l="1"/>
  <c r="BH24"/>
  <c r="BG24"/>
  <c r="BJ24" l="1"/>
  <c r="BJ26" s="1"/>
  <c r="BF24" l="1"/>
  <c r="BG26"/>
  <c r="BH26"/>
  <c r="BF26"/>
  <c r="BI24"/>
  <c r="BI2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5"/>
  <c r="BI26" l="1"/>
  <c r="BL24"/>
  <c r="BL26" s="1"/>
  <c r="BM24"/>
  <c r="BM26" s="1"/>
  <c r="BK24"/>
  <c r="BK26" s="1"/>
  <c r="F25"/>
  <c r="F10"/>
  <c r="R24"/>
  <c r="M19"/>
  <c r="M23"/>
  <c r="AW19" l="1"/>
  <c r="AS19"/>
  <c r="AO19"/>
  <c r="AK19"/>
  <c r="AG19"/>
  <c r="AC19"/>
  <c r="U19"/>
  <c r="Q19"/>
  <c r="I19"/>
  <c r="F19"/>
  <c r="U6"/>
  <c r="U7"/>
  <c r="U8"/>
  <c r="U9"/>
  <c r="U10"/>
  <c r="U11"/>
  <c r="U12"/>
  <c r="U13"/>
  <c r="U14"/>
  <c r="U15"/>
  <c r="U16"/>
  <c r="U17"/>
  <c r="U18"/>
  <c r="U20"/>
  <c r="U21"/>
  <c r="U22"/>
  <c r="U23"/>
  <c r="Q6"/>
  <c r="Q7"/>
  <c r="Q8"/>
  <c r="Q9"/>
  <c r="Q10"/>
  <c r="Q11"/>
  <c r="Q12"/>
  <c r="Q13"/>
  <c r="Q14"/>
  <c r="Q15"/>
  <c r="Q16"/>
  <c r="Q17"/>
  <c r="Q18"/>
  <c r="Q20"/>
  <c r="Q21"/>
  <c r="Q22"/>
  <c r="Q23"/>
  <c r="U5"/>
  <c r="Q5"/>
  <c r="M6"/>
  <c r="M7"/>
  <c r="M8"/>
  <c r="M9"/>
  <c r="M10"/>
  <c r="M11"/>
  <c r="M12"/>
  <c r="M13"/>
  <c r="M14"/>
  <c r="M15"/>
  <c r="M16"/>
  <c r="M17"/>
  <c r="M18"/>
  <c r="M20"/>
  <c r="M21"/>
  <c r="M22"/>
  <c r="E19" l="1"/>
  <c r="AC18"/>
  <c r="AW25" l="1"/>
  <c r="AV24"/>
  <c r="AV26" s="1"/>
  <c r="AU24"/>
  <c r="AU26" s="1"/>
  <c r="AT24"/>
  <c r="AT26" s="1"/>
  <c r="AW23"/>
  <c r="AW22"/>
  <c r="AW21"/>
  <c r="AW20"/>
  <c r="AW18"/>
  <c r="AW17"/>
  <c r="AW16"/>
  <c r="AW15"/>
  <c r="AW14"/>
  <c r="AW13"/>
  <c r="AW12"/>
  <c r="AW11"/>
  <c r="AW10"/>
  <c r="AW9"/>
  <c r="AW8"/>
  <c r="AW7"/>
  <c r="AW6"/>
  <c r="AW5"/>
  <c r="AW26" l="1"/>
  <c r="AW24"/>
  <c r="AK20" l="1"/>
  <c r="AS25" l="1"/>
  <c r="AR24"/>
  <c r="AR26" s="1"/>
  <c r="AQ24"/>
  <c r="AQ26" s="1"/>
  <c r="AP24"/>
  <c r="AP26" s="1"/>
  <c r="AS23"/>
  <c r="AS22"/>
  <c r="AS20"/>
  <c r="AS18"/>
  <c r="AS17"/>
  <c r="AS16"/>
  <c r="AS15"/>
  <c r="AS14"/>
  <c r="AS13"/>
  <c r="AS12"/>
  <c r="AS11"/>
  <c r="AS10"/>
  <c r="AS9"/>
  <c r="AS8"/>
  <c r="AS7"/>
  <c r="AS6"/>
  <c r="AS5"/>
  <c r="AS26" l="1"/>
  <c r="AS24"/>
  <c r="AO25" l="1"/>
  <c r="AN24"/>
  <c r="AN26" s="1"/>
  <c r="AM24"/>
  <c r="AM26" s="1"/>
  <c r="AL24"/>
  <c r="AL26" s="1"/>
  <c r="AO23"/>
  <c r="AO22"/>
  <c r="AO21"/>
  <c r="AO20"/>
  <c r="AO18"/>
  <c r="AO17"/>
  <c r="AO16"/>
  <c r="AO15"/>
  <c r="AO14"/>
  <c r="AO13"/>
  <c r="AO12"/>
  <c r="AO11"/>
  <c r="AO10"/>
  <c r="AO9"/>
  <c r="AO8"/>
  <c r="AO7"/>
  <c r="AO6"/>
  <c r="AO5"/>
  <c r="AC10"/>
  <c r="AC9"/>
  <c r="AC11"/>
  <c r="AK25"/>
  <c r="AJ24"/>
  <c r="AJ26" s="1"/>
  <c r="AI24"/>
  <c r="AI26" s="1"/>
  <c r="AH24"/>
  <c r="AH26" s="1"/>
  <c r="AK23"/>
  <c r="AK22"/>
  <c r="AK21"/>
  <c r="AK18"/>
  <c r="AK17"/>
  <c r="AK16"/>
  <c r="AK15"/>
  <c r="AK14"/>
  <c r="AK13"/>
  <c r="AK12"/>
  <c r="AK11"/>
  <c r="AK10"/>
  <c r="AK9"/>
  <c r="AK8"/>
  <c r="AK7"/>
  <c r="AK6"/>
  <c r="AK5"/>
  <c r="AK24"/>
  <c r="B24"/>
  <c r="B26"/>
  <c r="AE24"/>
  <c r="AF24"/>
  <c r="AE26"/>
  <c r="AF26"/>
  <c r="AD24"/>
  <c r="AD26" s="1"/>
  <c r="AA24"/>
  <c r="AB24"/>
  <c r="AB26" s="1"/>
  <c r="AA26"/>
  <c r="Z24"/>
  <c r="Z26"/>
  <c r="AG25"/>
  <c r="AG23"/>
  <c r="AG22"/>
  <c r="AG21"/>
  <c r="AG20"/>
  <c r="AG18"/>
  <c r="AG17"/>
  <c r="AG16"/>
  <c r="AG15"/>
  <c r="AG14"/>
  <c r="AG13"/>
  <c r="AG12"/>
  <c r="AG11"/>
  <c r="AG10"/>
  <c r="AG9"/>
  <c r="AG8"/>
  <c r="AG7"/>
  <c r="AG6"/>
  <c r="AG5"/>
  <c r="AC25"/>
  <c r="AC23"/>
  <c r="AC22"/>
  <c r="AC21"/>
  <c r="AC20"/>
  <c r="AC17"/>
  <c r="AC16"/>
  <c r="AC15"/>
  <c r="AC14"/>
  <c r="AC13"/>
  <c r="AC12"/>
  <c r="AC8"/>
  <c r="AC7"/>
  <c r="AC6"/>
  <c r="AC5"/>
  <c r="E25"/>
  <c r="J24"/>
  <c r="N24"/>
  <c r="N26" s="1"/>
  <c r="S24"/>
  <c r="S26"/>
  <c r="O24"/>
  <c r="O26" s="1"/>
  <c r="M25"/>
  <c r="U25"/>
  <c r="I25"/>
  <c r="Q25"/>
  <c r="K24"/>
  <c r="K26" s="1"/>
  <c r="F6"/>
  <c r="F8"/>
  <c r="F9"/>
  <c r="F11"/>
  <c r="F12"/>
  <c r="F13"/>
  <c r="F14"/>
  <c r="F15"/>
  <c r="F16"/>
  <c r="F17"/>
  <c r="F18"/>
  <c r="F20"/>
  <c r="F21"/>
  <c r="F22"/>
  <c r="F23"/>
  <c r="E6"/>
  <c r="E7"/>
  <c r="E9"/>
  <c r="E11"/>
  <c r="E12"/>
  <c r="E13"/>
  <c r="E14"/>
  <c r="E15"/>
  <c r="E16"/>
  <c r="E20"/>
  <c r="E22"/>
  <c r="R26"/>
  <c r="J26"/>
  <c r="T24"/>
  <c r="U24" s="1"/>
  <c r="I8"/>
  <c r="T26"/>
  <c r="F24"/>
  <c r="F26" s="1"/>
  <c r="P24"/>
  <c r="P26" s="1"/>
  <c r="E17"/>
  <c r="I23"/>
  <c r="I22"/>
  <c r="I21"/>
  <c r="I20"/>
  <c r="I18"/>
  <c r="I17"/>
  <c r="I16"/>
  <c r="I15"/>
  <c r="I14"/>
  <c r="I13"/>
  <c r="I12"/>
  <c r="I11"/>
  <c r="I9"/>
  <c r="I7"/>
  <c r="I6"/>
  <c r="U26"/>
  <c r="AK26" l="1"/>
  <c r="E18"/>
  <c r="E21"/>
  <c r="Q24"/>
  <c r="AC24"/>
  <c r="Q26"/>
  <c r="AG24"/>
  <c r="E23"/>
  <c r="AC26"/>
  <c r="AG26"/>
  <c r="C24"/>
  <c r="C26" s="1"/>
  <c r="G24"/>
  <c r="G26" s="1"/>
  <c r="I10"/>
  <c r="E10"/>
  <c r="E8"/>
  <c r="AO26"/>
  <c r="AO24"/>
  <c r="L24"/>
  <c r="M24" s="1"/>
  <c r="I5"/>
  <c r="M5"/>
  <c r="L26" l="1"/>
  <c r="M26" s="1"/>
  <c r="H24"/>
  <c r="H26" s="1"/>
  <c r="E5" l="1"/>
  <c r="D24"/>
  <c r="D26" s="1"/>
  <c r="I26"/>
  <c r="I24"/>
  <c r="E26" l="1"/>
  <c r="E24"/>
</calcChain>
</file>

<file path=xl/sharedStrings.xml><?xml version="1.0" encoding="utf-8"?>
<sst xmlns="http://schemas.openxmlformats.org/spreadsheetml/2006/main" count="219" uniqueCount="68">
  <si>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</si>
  <si>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</si>
  <si>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</si>
  <si>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</si>
  <si>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</si>
  <si>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</si>
  <si>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</si>
  <si>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</si>
  <si>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</si>
  <si>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</si>
  <si>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</si>
  <si>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</si>
  <si>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</si>
  <si>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</si>
  <si>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</si>
  <si>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</si>
  <si>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</si>
  <si>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</si>
  <si>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</si>
  <si>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</si>
  <si>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</si>
  <si>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</si>
  <si>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</si>
  <si>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</si>
  <si>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</si>
  <si>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</si>
  <si>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</si>
  <si>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</si>
  <si>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</si>
  <si>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</si>
  <si>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</si>
  <si>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</si>
  <si>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</si>
  <si>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</si>
  <si>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</si>
  <si>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</si>
  <si>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</si>
  <si>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</si>
  <si>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</si>
  <si>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</si>
  <si>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</si>
  <si>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</si>
  <si>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</si>
  <si>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</si>
  <si>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</si>
  <si>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</si>
  <si>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</si>
  <si>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</si>
  <si>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</si>
  <si>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</si>
  <si>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</si>
  <si>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</si>
  <si>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</si>
  <si>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</si>
  <si>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</si>
  <si>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</si>
  <si>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</si>
  <si>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</si>
  <si>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</si>
  <si>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</si>
  <si>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ООО "Краснореченское"</t>
  </si>
  <si>
    <t>01</t>
  </si>
  <si>
    <t>09</t>
  </si>
  <si>
    <t>пшеница яровая</t>
  </si>
  <si>
    <t>Технические всего</t>
  </si>
  <si>
    <t>Вспахано зяби</t>
  </si>
  <si>
    <t>чечевица</t>
  </si>
  <si>
    <t>всего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</si>
</sst>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_ ;[Red]\-0\ "/>
    <numFmt numFmtId="165" formatCode="0.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0" fillId="4" borderId="0" xfId="0" applyFill="1"/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0" fontId="2" fillId="8" borderId="3" xfId="1" applyNumberFormat="1" applyFont="1" applyFill="1" applyBorder="1" applyAlignment="1">
      <alignment horizontal="center" vertical="center"/>
    </xf>
    <xf numFmtId="164" fontId="2" fillId="8" borderId="3" xfId="1" applyNumberFormat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5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65" fontId="10" fillId="7" borderId="3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164" fontId="2" fillId="10" borderId="3" xfId="1" applyNumberFormat="1" applyFont="1" applyFill="1" applyBorder="1" applyAlignment="1">
      <alignment horizontal="center" vertical="center"/>
    </xf>
    <xf numFmtId="164" fontId="2" fillId="10" borderId="3" xfId="1" applyNumberFormat="1" applyFont="1" applyFill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5" fontId="10" fillId="12" borderId="3" xfId="0" applyNumberFormat="1" applyFont="1" applyFill="1" applyBorder="1" applyAlignment="1">
      <alignment horizontal="center" vertical="center"/>
    </xf>
    <xf numFmtId="165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vertical="center" wrapText="1"/>
    </xf>
    <xf numFmtId="0" fontId="19" fillId="9" borderId="3" xfId="0" quotePrefix="1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1" fontId="10" fillId="14" borderId="3" xfId="0" applyNumberFormat="1" applyFont="1" applyFill="1" applyBorder="1" applyAlignment="1">
      <alignment horizontal="center" vertical="center"/>
    </xf>
    <xf numFmtId="49" fontId="4" fillId="15" borderId="3" xfId="4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4" fillId="15" borderId="1" xfId="4" applyNumberFormat="1" applyFont="1" applyFill="1" applyBorder="1" applyAlignment="1">
      <alignment horizontal="center" vertical="center" wrapText="1"/>
    </xf>
    <xf numFmtId="49" fontId="4" fillId="15" borderId="14" xfId="4" applyNumberFormat="1" applyFont="1" applyFill="1" applyBorder="1" applyAlignment="1">
      <alignment horizontal="center" vertical="center" wrapText="1"/>
    </xf>
    <xf numFmtId="49" fontId="3" fillId="15" borderId="6" xfId="4" applyNumberFormat="1" applyFont="1" applyFill="1" applyBorder="1" applyAlignment="1">
      <alignment horizontal="center" vertical="center" wrapText="1"/>
    </xf>
    <xf numFmtId="49" fontId="3" fillId="15" borderId="7" xfId="4" applyNumberFormat="1" applyFont="1" applyFill="1" applyBorder="1" applyAlignment="1">
      <alignment horizontal="center" vertical="center" wrapText="1"/>
    </xf>
    <xf numFmtId="49" fontId="3" fillId="15" borderId="15" xfId="4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9" fontId="6" fillId="15" borderId="2" xfId="0" applyNumberFormat="1" applyFont="1" applyFill="1" applyBorder="1" applyAlignment="1">
      <alignment horizontal="center" vertical="center" wrapText="1"/>
    </xf>
    <xf numFmtId="49" fontId="6" fillId="15" borderId="3" xfId="0" applyNumberFormat="1" applyFont="1" applyFill="1" applyBorder="1" applyAlignment="1">
      <alignment horizontal="center" vertical="center" wrapText="1"/>
    </xf>
    <xf numFmtId="49" fontId="6" fillId="15" borderId="1" xfId="3" applyNumberFormat="1" applyFont="1" applyFill="1" applyBorder="1" applyAlignment="1">
      <alignment horizontal="center" vertical="center" wrapText="1"/>
    </xf>
    <xf numFmtId="49" fontId="6" fillId="15" borderId="14" xfId="3" applyNumberFormat="1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49" fontId="3" fillId="15" borderId="14" xfId="0" applyNumberFormat="1" applyFont="1" applyFill="1" applyBorder="1" applyAlignment="1">
      <alignment horizontal="center" vertical="center" wrapText="1"/>
    </xf>
    <xf numFmtId="49" fontId="3" fillId="15" borderId="2" xfId="0" applyNumberFormat="1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0" fontId="15" fillId="13" borderId="15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9" fontId="20" fillId="12" borderId="16" xfId="3" applyNumberFormat="1" applyFont="1" applyFill="1" applyBorder="1" applyAlignment="1">
      <alignment horizontal="center" vertical="center" wrapText="1"/>
    </xf>
    <xf numFmtId="49" fontId="20" fillId="10" borderId="16" xfId="0" applyNumberFormat="1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vertical="center"/>
    </xf>
    <xf numFmtId="0" fontId="0" fillId="17" borderId="19" xfId="0" applyFill="1" applyBorder="1" applyAlignment="1">
      <alignment vertical="center"/>
    </xf>
    <xf numFmtId="49" fontId="20" fillId="12" borderId="16" xfId="3" applyNumberFormat="1" applyFont="1" applyFill="1" applyBorder="1" applyAlignment="1">
      <alignment vertical="center" wrapText="1"/>
    </xf>
    <xf numFmtId="49" fontId="20" fillId="10" borderId="16" xfId="0" applyNumberFormat="1" applyFont="1" applyFill="1" applyBorder="1" applyAlignment="1">
      <alignment vertical="center" wrapText="1"/>
    </xf>
    <xf numFmtId="0" fontId="21" fillId="16" borderId="17" xfId="0" applyFont="1" applyFill="1" applyBorder="1" applyAlignment="1">
      <alignment vertical="center"/>
    </xf>
    <xf numFmtId="0" fontId="0" fillId="17" borderId="16" xfId="0" applyFill="1" applyBorder="1"/>
    <xf numFmtId="1" fontId="10" fillId="12" borderId="2" xfId="0" applyNumberFormat="1" applyFont="1" applyFill="1" applyBorder="1" applyAlignment="1">
      <alignment horizontal="center" vertical="center"/>
    </xf>
    <xf numFmtId="1" fontId="17" fillId="10" borderId="4" xfId="0" applyNumberFormat="1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22" fillId="17" borderId="2" xfId="0" applyFont="1" applyFill="1" applyBorder="1"/>
    <xf numFmtId="1" fontId="17" fillId="10" borderId="6" xfId="0" applyNumberFormat="1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22" fillId="17" borderId="3" xfId="0" applyFont="1" applyFill="1" applyBorder="1"/>
    <xf numFmtId="0" fontId="22" fillId="17" borderId="3" xfId="0" applyFont="1" applyFill="1" applyBorder="1" applyAlignment="1">
      <alignment horizontal="center"/>
    </xf>
    <xf numFmtId="1" fontId="13" fillId="18" borderId="3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E5B9C0"/>
      <color rgb="FFE7B7E4"/>
      <color rgb="FFFFFF99"/>
      <color rgb="FF00FF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tabSelected="1" zoomScale="81" zoomScaleNormal="81" zoomScaleSheetLayoutView="70" workbookViewId="0">
      <pane xSplit="10" ySplit="7" topLeftCell="BR12" activePane="bottomRight" state="frozen"/>
      <selection pane="topRight" activeCell="K1" sqref="K1"/>
      <selection pane="bottomLeft" activeCell="A8" sqref="A8"/>
      <selection pane="bottomRight" activeCell="CH26" sqref="CH26"/>
    </sheetView>
  </sheetViews>
  <sheetFormatPr defaultRowHeight="15"/>
  <cols>
    <col min="1" max="1" width="25.85546875" customWidth="1"/>
    <col min="2" max="2" width="8.7109375" customWidth="1"/>
    <col min="3" max="3" width="7.5703125" customWidth="1"/>
    <col min="4" max="4" width="9.85546875" customWidth="1"/>
    <col min="5" max="5" width="5.7109375" customWidth="1"/>
    <col min="6" max="6" width="8.140625" customWidth="1"/>
    <col min="7" max="7" width="7.7109375" customWidth="1"/>
    <col min="8" max="8" width="9" customWidth="1"/>
    <col min="9" max="9" width="6" customWidth="1"/>
    <col min="10" max="11" width="7.7109375" customWidth="1"/>
    <col min="12" max="12" width="8.85546875" customWidth="1"/>
    <col min="13" max="13" width="5.7109375" customWidth="1"/>
    <col min="14" max="14" width="8.140625" customWidth="1"/>
    <col min="15" max="15" width="7.5703125" customWidth="1"/>
    <col min="16" max="16" width="7.28515625" customWidth="1"/>
    <col min="17" max="17" width="6.28515625" customWidth="1"/>
    <col min="18" max="18" width="6.140625" hidden="1" customWidth="1"/>
    <col min="19" max="19" width="6.42578125" hidden="1" customWidth="1"/>
    <col min="20" max="20" width="6" hidden="1" customWidth="1"/>
    <col min="21" max="21" width="5.7109375" hidden="1" customWidth="1"/>
    <col min="22" max="22" width="0.140625" hidden="1" customWidth="1"/>
    <col min="23" max="65" width="18" hidden="1" customWidth="1"/>
    <col min="66" max="66" width="5.85546875" customWidth="1"/>
    <col min="67" max="67" width="6.140625" customWidth="1"/>
    <col min="68" max="68" width="7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  <col min="74" max="74" width="6.28515625" customWidth="1"/>
    <col min="75" max="75" width="6.85546875" customWidth="1"/>
    <col min="76" max="76" width="7" customWidth="1"/>
    <col min="77" max="77" width="5.85546875" customWidth="1"/>
    <col min="78" max="78" width="7.5703125" customWidth="1"/>
    <col min="79" max="79" width="6.42578125" customWidth="1"/>
    <col min="80" max="80" width="7" customWidth="1"/>
    <col min="81" max="81" width="5.85546875" customWidth="1"/>
    <col min="82" max="82" width="6" customWidth="1"/>
    <col min="83" max="83" width="7" customWidth="1"/>
    <col min="84" max="84" width="6.42578125" customWidth="1"/>
    <col min="85" max="85" width="6.140625" customWidth="1"/>
    <col min="86" max="86" width="9.28515625" customWidth="1"/>
    <col min="87" max="87" width="26" customWidth="1"/>
    <col min="88" max="88" width="8.85546875" customWidth="1"/>
    <col min="89" max="89" width="8.140625" customWidth="1"/>
    <col min="90" max="90" width="6.5703125" customWidth="1"/>
    <col min="91" max="91" width="6.42578125" customWidth="1"/>
    <col min="92" max="92" width="7.140625" customWidth="1"/>
    <col min="93" max="93" width="7" customWidth="1"/>
    <col min="94" max="94" width="6.42578125" customWidth="1"/>
    <col min="95" max="95" width="5.42578125" customWidth="1"/>
    <col min="96" max="96" width="7.42578125" customWidth="1"/>
    <col min="97" max="97" width="6.85546875" customWidth="1"/>
    <col min="98" max="98" width="7.42578125" customWidth="1"/>
    <col min="99" max="99" width="5.7109375" customWidth="1"/>
    <col min="100" max="100" width="6.28515625" customWidth="1"/>
    <col min="101" max="101" width="6" customWidth="1"/>
    <col min="102" max="102" width="5.5703125" customWidth="1"/>
    <col min="103" max="103" width="6.28515625" customWidth="1"/>
    <col min="104" max="104" width="10.85546875" bestFit="1" customWidth="1"/>
  </cols>
  <sheetData>
    <row r="1" spans="1:107" ht="41.25" customHeight="1" thickBot="1">
      <c r="A1" s="79" t="s">
        <v>8</v>
      </c>
      <c r="B1" s="82" t="s">
        <v>35</v>
      </c>
      <c r="C1" s="83"/>
      <c r="D1" s="83"/>
      <c r="E1" s="84"/>
      <c r="F1" s="99" t="s">
        <v>2</v>
      </c>
      <c r="G1" s="100"/>
      <c r="H1" s="100"/>
      <c r="I1" s="101"/>
      <c r="J1" s="99" t="s">
        <v>1</v>
      </c>
      <c r="K1" s="100"/>
      <c r="L1" s="100"/>
      <c r="M1" s="101"/>
      <c r="N1" s="78" t="s">
        <v>0</v>
      </c>
      <c r="O1" s="78"/>
      <c r="P1" s="78"/>
      <c r="Q1" s="78"/>
      <c r="R1" s="78" t="s">
        <v>3</v>
      </c>
      <c r="S1" s="78"/>
      <c r="T1" s="78"/>
      <c r="U1" s="78"/>
      <c r="V1" s="130" t="s">
        <v>8</v>
      </c>
      <c r="W1" s="131"/>
      <c r="X1" s="131"/>
      <c r="Y1" s="132"/>
      <c r="Z1" s="78" t="s">
        <v>33</v>
      </c>
      <c r="AA1" s="78"/>
      <c r="AB1" s="78"/>
      <c r="AC1" s="99"/>
      <c r="AD1" s="78" t="s">
        <v>34</v>
      </c>
      <c r="AE1" s="78"/>
      <c r="AF1" s="78"/>
      <c r="AG1" s="99"/>
      <c r="AH1" s="78" t="s">
        <v>36</v>
      </c>
      <c r="AI1" s="78"/>
      <c r="AJ1" s="78"/>
      <c r="AK1" s="99"/>
      <c r="AL1" s="78" t="s">
        <v>41</v>
      </c>
      <c r="AM1" s="78"/>
      <c r="AN1" s="78"/>
      <c r="AO1" s="99"/>
      <c r="AP1" s="78" t="s">
        <v>46</v>
      </c>
      <c r="AQ1" s="78"/>
      <c r="AR1" s="78"/>
      <c r="AS1" s="99"/>
      <c r="AT1" s="78" t="s">
        <v>47</v>
      </c>
      <c r="AU1" s="78"/>
      <c r="AV1" s="78"/>
      <c r="AW1" s="78"/>
      <c r="AX1" s="99" t="s">
        <v>58</v>
      </c>
      <c r="AY1" s="100"/>
      <c r="AZ1" s="100"/>
      <c r="BA1" s="101"/>
      <c r="BB1" s="99" t="s">
        <v>59</v>
      </c>
      <c r="BC1" s="100"/>
      <c r="BD1" s="100"/>
      <c r="BE1" s="101"/>
      <c r="BF1" s="99" t="s">
        <v>56</v>
      </c>
      <c r="BG1" s="100"/>
      <c r="BH1" s="100"/>
      <c r="BI1" s="101"/>
      <c r="BJ1" s="93" t="s">
        <v>52</v>
      </c>
      <c r="BK1" s="94"/>
      <c r="BL1" s="94"/>
      <c r="BM1" s="95"/>
      <c r="BN1" s="78" t="s">
        <v>33</v>
      </c>
      <c r="BO1" s="78"/>
      <c r="BP1" s="78"/>
      <c r="BQ1" s="78"/>
      <c r="BR1" s="78" t="s">
        <v>36</v>
      </c>
      <c r="BS1" s="78"/>
      <c r="BT1" s="78"/>
      <c r="BU1" s="78"/>
      <c r="BV1" s="78" t="s">
        <v>46</v>
      </c>
      <c r="BW1" s="78"/>
      <c r="BX1" s="78"/>
      <c r="BY1" s="78"/>
      <c r="BZ1" s="99" t="s">
        <v>47</v>
      </c>
      <c r="CA1" s="100"/>
      <c r="CB1" s="100"/>
      <c r="CC1" s="101"/>
      <c r="CD1" s="78" t="s">
        <v>63</v>
      </c>
      <c r="CE1" s="78"/>
      <c r="CF1" s="78"/>
      <c r="CG1" s="78"/>
      <c r="CH1" s="90" t="s">
        <v>65</v>
      </c>
      <c r="CI1" s="79" t="s">
        <v>8</v>
      </c>
      <c r="CJ1" s="82" t="s">
        <v>64</v>
      </c>
      <c r="CK1" s="83"/>
      <c r="CL1" s="83"/>
      <c r="CM1" s="84"/>
      <c r="CN1" s="78" t="s">
        <v>34</v>
      </c>
      <c r="CO1" s="78"/>
      <c r="CP1" s="78"/>
      <c r="CQ1" s="78"/>
      <c r="CR1" s="78" t="s">
        <v>3</v>
      </c>
      <c r="CS1" s="78"/>
      <c r="CT1" s="78"/>
      <c r="CU1" s="78"/>
      <c r="CV1" s="78" t="s">
        <v>66</v>
      </c>
      <c r="CW1" s="78"/>
      <c r="CX1" s="78"/>
      <c r="CY1" s="78"/>
      <c r="CZ1" s="78" t="s">
        <v>52</v>
      </c>
      <c r="DA1" s="78"/>
      <c r="DB1" s="78"/>
      <c r="DC1" s="78"/>
    </row>
    <row r="2" spans="1:107" ht="24.75" customHeight="1" thickBot="1">
      <c r="A2" s="79"/>
      <c r="B2" s="80" t="s">
        <v>4</v>
      </c>
      <c r="C2" s="88" t="s">
        <v>5</v>
      </c>
      <c r="D2" s="87" t="s">
        <v>6</v>
      </c>
      <c r="E2" s="85" t="s">
        <v>7</v>
      </c>
      <c r="F2" s="112" t="s">
        <v>4</v>
      </c>
      <c r="G2" s="106" t="s">
        <v>5</v>
      </c>
      <c r="H2" s="76" t="s">
        <v>6</v>
      </c>
      <c r="I2" s="102" t="s">
        <v>7</v>
      </c>
      <c r="J2" s="102" t="s">
        <v>4</v>
      </c>
      <c r="K2" s="106" t="s">
        <v>5</v>
      </c>
      <c r="L2" s="76" t="s">
        <v>6</v>
      </c>
      <c r="M2" s="102" t="s">
        <v>7</v>
      </c>
      <c r="N2" s="76" t="s">
        <v>4</v>
      </c>
      <c r="O2" s="77" t="s">
        <v>5</v>
      </c>
      <c r="P2" s="76" t="s">
        <v>6</v>
      </c>
      <c r="Q2" s="76" t="s">
        <v>7</v>
      </c>
      <c r="R2" s="76" t="s">
        <v>4</v>
      </c>
      <c r="S2" s="77" t="s">
        <v>5</v>
      </c>
      <c r="T2" s="76" t="s">
        <v>6</v>
      </c>
      <c r="U2" s="76" t="s">
        <v>7</v>
      </c>
      <c r="V2" s="133"/>
      <c r="W2" s="134"/>
      <c r="X2" s="134"/>
      <c r="Y2" s="135"/>
      <c r="Z2" s="76" t="s">
        <v>4</v>
      </c>
      <c r="AA2" s="77" t="s">
        <v>5</v>
      </c>
      <c r="AB2" s="76" t="s">
        <v>6</v>
      </c>
      <c r="AC2" s="108" t="s">
        <v>7</v>
      </c>
      <c r="AD2" s="76" t="s">
        <v>4</v>
      </c>
      <c r="AE2" s="77" t="s">
        <v>5</v>
      </c>
      <c r="AF2" s="76" t="s">
        <v>6</v>
      </c>
      <c r="AG2" s="108" t="s">
        <v>7</v>
      </c>
      <c r="AH2" s="76" t="s">
        <v>4</v>
      </c>
      <c r="AI2" s="77" t="s">
        <v>5</v>
      </c>
      <c r="AJ2" s="76" t="s">
        <v>6</v>
      </c>
      <c r="AK2" s="108" t="s">
        <v>7</v>
      </c>
      <c r="AL2" s="76" t="s">
        <v>4</v>
      </c>
      <c r="AM2" s="77" t="s">
        <v>5</v>
      </c>
      <c r="AN2" s="76" t="s">
        <v>6</v>
      </c>
      <c r="AO2" s="108" t="s">
        <v>7</v>
      </c>
      <c r="AP2" s="76" t="s">
        <v>4</v>
      </c>
      <c r="AQ2" s="77" t="s">
        <v>5</v>
      </c>
      <c r="AR2" s="76" t="s">
        <v>6</v>
      </c>
      <c r="AS2" s="108" t="s">
        <v>7</v>
      </c>
      <c r="AT2" s="76" t="s">
        <v>4</v>
      </c>
      <c r="AU2" s="77" t="s">
        <v>5</v>
      </c>
      <c r="AV2" s="76" t="s">
        <v>6</v>
      </c>
      <c r="AW2" s="76" t="s">
        <v>7</v>
      </c>
      <c r="AX2" s="76" t="s">
        <v>4</v>
      </c>
      <c r="AY2" s="77" t="s">
        <v>5</v>
      </c>
      <c r="AZ2" s="76" t="s">
        <v>6</v>
      </c>
      <c r="BA2" s="45" t="s">
        <v>7</v>
      </c>
      <c r="BB2" s="76" t="s">
        <v>4</v>
      </c>
      <c r="BC2" s="77" t="s">
        <v>5</v>
      </c>
      <c r="BD2" s="76" t="s">
        <v>6</v>
      </c>
      <c r="BE2" s="102" t="s">
        <v>7</v>
      </c>
      <c r="BF2" s="76" t="s">
        <v>4</v>
      </c>
      <c r="BG2" s="77" t="s">
        <v>5</v>
      </c>
      <c r="BH2" s="76" t="s">
        <v>6</v>
      </c>
      <c r="BI2" s="102" t="s">
        <v>7</v>
      </c>
      <c r="BJ2" s="96" t="s">
        <v>57</v>
      </c>
      <c r="BK2" s="105" t="s">
        <v>53</v>
      </c>
      <c r="BL2" s="105" t="s">
        <v>54</v>
      </c>
      <c r="BM2" s="105" t="s">
        <v>55</v>
      </c>
      <c r="BN2" s="76" t="s">
        <v>4</v>
      </c>
      <c r="BO2" s="77" t="s">
        <v>5</v>
      </c>
      <c r="BP2" s="76" t="s">
        <v>6</v>
      </c>
      <c r="BQ2" s="76" t="s">
        <v>7</v>
      </c>
      <c r="BR2" s="76" t="s">
        <v>4</v>
      </c>
      <c r="BS2" s="77" t="s">
        <v>5</v>
      </c>
      <c r="BT2" s="76" t="s">
        <v>6</v>
      </c>
      <c r="BU2" s="76" t="s">
        <v>7</v>
      </c>
      <c r="BV2" s="76" t="s">
        <v>4</v>
      </c>
      <c r="BW2" s="77" t="s">
        <v>5</v>
      </c>
      <c r="BX2" s="76" t="s">
        <v>6</v>
      </c>
      <c r="BY2" s="76" t="s">
        <v>7</v>
      </c>
      <c r="BZ2" s="76" t="s">
        <v>4</v>
      </c>
      <c r="CA2" s="77" t="s">
        <v>5</v>
      </c>
      <c r="CB2" s="76" t="s">
        <v>6</v>
      </c>
      <c r="CC2" s="76" t="s">
        <v>7</v>
      </c>
      <c r="CD2" s="76" t="s">
        <v>4</v>
      </c>
      <c r="CE2" s="77" t="s">
        <v>5</v>
      </c>
      <c r="CF2" s="76" t="s">
        <v>6</v>
      </c>
      <c r="CG2" s="76" t="s">
        <v>7</v>
      </c>
      <c r="CH2" s="91"/>
      <c r="CI2" s="79"/>
      <c r="CJ2" s="80" t="s">
        <v>4</v>
      </c>
      <c r="CK2" s="88" t="s">
        <v>5</v>
      </c>
      <c r="CL2" s="87" t="s">
        <v>6</v>
      </c>
      <c r="CM2" s="85" t="s">
        <v>7</v>
      </c>
      <c r="CN2" s="76" t="s">
        <v>4</v>
      </c>
      <c r="CO2" s="77" t="s">
        <v>5</v>
      </c>
      <c r="CP2" s="76" t="s">
        <v>6</v>
      </c>
      <c r="CQ2" s="76" t="s">
        <v>7</v>
      </c>
      <c r="CR2" s="76" t="s">
        <v>4</v>
      </c>
      <c r="CS2" s="77" t="s">
        <v>5</v>
      </c>
      <c r="CT2" s="76" t="s">
        <v>6</v>
      </c>
      <c r="CU2" s="76" t="s">
        <v>7</v>
      </c>
      <c r="CV2" s="76" t="s">
        <v>4</v>
      </c>
      <c r="CW2" s="77" t="s">
        <v>5</v>
      </c>
      <c r="CX2" s="76" t="s">
        <v>6</v>
      </c>
      <c r="CY2" s="76" t="s">
        <v>7</v>
      </c>
      <c r="CZ2" s="139" t="s">
        <v>67</v>
      </c>
      <c r="DA2" s="140" t="s">
        <v>53</v>
      </c>
      <c r="DB2" s="141" t="s">
        <v>54</v>
      </c>
      <c r="DC2" s="142" t="s">
        <v>55</v>
      </c>
    </row>
    <row r="3" spans="1:107" ht="27.75" customHeight="1" thickBot="1">
      <c r="A3" s="79"/>
      <c r="B3" s="81"/>
      <c r="C3" s="89"/>
      <c r="D3" s="87"/>
      <c r="E3" s="86"/>
      <c r="F3" s="113"/>
      <c r="G3" s="107"/>
      <c r="H3" s="76"/>
      <c r="I3" s="104"/>
      <c r="J3" s="103"/>
      <c r="K3" s="107"/>
      <c r="L3" s="76"/>
      <c r="M3" s="104"/>
      <c r="N3" s="76"/>
      <c r="O3" s="77"/>
      <c r="P3" s="76"/>
      <c r="Q3" s="76"/>
      <c r="R3" s="76"/>
      <c r="S3" s="77"/>
      <c r="T3" s="76"/>
      <c r="U3" s="76"/>
      <c r="V3" s="133"/>
      <c r="W3" s="134"/>
      <c r="X3" s="134"/>
      <c r="Y3" s="135"/>
      <c r="Z3" s="76"/>
      <c r="AA3" s="77"/>
      <c r="AB3" s="76"/>
      <c r="AC3" s="108"/>
      <c r="AD3" s="76"/>
      <c r="AE3" s="77"/>
      <c r="AF3" s="76"/>
      <c r="AG3" s="108"/>
      <c r="AH3" s="76"/>
      <c r="AI3" s="77"/>
      <c r="AJ3" s="76"/>
      <c r="AK3" s="108"/>
      <c r="AL3" s="76"/>
      <c r="AM3" s="77"/>
      <c r="AN3" s="76"/>
      <c r="AO3" s="108"/>
      <c r="AP3" s="76"/>
      <c r="AQ3" s="77"/>
      <c r="AR3" s="76"/>
      <c r="AS3" s="108"/>
      <c r="AT3" s="76"/>
      <c r="AU3" s="77"/>
      <c r="AV3" s="76"/>
      <c r="AW3" s="76"/>
      <c r="AX3" s="76"/>
      <c r="AY3" s="77"/>
      <c r="AZ3" s="76"/>
      <c r="BA3" s="46"/>
      <c r="BB3" s="76"/>
      <c r="BC3" s="77"/>
      <c r="BD3" s="76"/>
      <c r="BE3" s="103"/>
      <c r="BF3" s="76"/>
      <c r="BG3" s="77"/>
      <c r="BH3" s="76"/>
      <c r="BI3" s="103"/>
      <c r="BJ3" s="97"/>
      <c r="BK3" s="105"/>
      <c r="BL3" s="105"/>
      <c r="BM3" s="105"/>
      <c r="BN3" s="76"/>
      <c r="BO3" s="77"/>
      <c r="BP3" s="76"/>
      <c r="BQ3" s="76"/>
      <c r="BR3" s="76"/>
      <c r="BS3" s="77"/>
      <c r="BT3" s="76"/>
      <c r="BU3" s="76"/>
      <c r="BV3" s="76"/>
      <c r="BW3" s="77"/>
      <c r="BX3" s="76"/>
      <c r="BY3" s="76"/>
      <c r="BZ3" s="76"/>
      <c r="CA3" s="77"/>
      <c r="CB3" s="76"/>
      <c r="CC3" s="76"/>
      <c r="CD3" s="76"/>
      <c r="CE3" s="77"/>
      <c r="CF3" s="76"/>
      <c r="CG3" s="76"/>
      <c r="CH3" s="91"/>
      <c r="CI3" s="79"/>
      <c r="CJ3" s="81"/>
      <c r="CK3" s="89"/>
      <c r="CL3" s="87"/>
      <c r="CM3" s="86"/>
      <c r="CN3" s="76"/>
      <c r="CO3" s="77"/>
      <c r="CP3" s="76"/>
      <c r="CQ3" s="76"/>
      <c r="CR3" s="76"/>
      <c r="CS3" s="77"/>
      <c r="CT3" s="76"/>
      <c r="CU3" s="76"/>
      <c r="CV3" s="76"/>
      <c r="CW3" s="77"/>
      <c r="CX3" s="76"/>
      <c r="CY3" s="76"/>
      <c r="CZ3" s="139"/>
      <c r="DA3" s="140"/>
      <c r="DB3" s="141"/>
      <c r="DC3" s="143"/>
    </row>
    <row r="4" spans="1:107" ht="21" customHeight="1" thickBot="1">
      <c r="A4" s="79"/>
      <c r="B4" s="75"/>
      <c r="C4" s="75"/>
      <c r="D4" s="75"/>
      <c r="E4" s="75"/>
      <c r="F4" s="114"/>
      <c r="G4" s="2" t="s">
        <v>29</v>
      </c>
      <c r="H4" s="2" t="s">
        <v>26</v>
      </c>
      <c r="I4" s="2"/>
      <c r="J4" s="104"/>
      <c r="K4" s="2" t="s">
        <v>27</v>
      </c>
      <c r="L4" s="2" t="s">
        <v>30</v>
      </c>
      <c r="M4" s="3"/>
      <c r="N4" s="76"/>
      <c r="O4" s="2" t="s">
        <v>31</v>
      </c>
      <c r="P4" s="2" t="s">
        <v>62</v>
      </c>
      <c r="Q4" s="76"/>
      <c r="R4" s="76"/>
      <c r="S4" s="2" t="s">
        <v>61</v>
      </c>
      <c r="T4" s="2" t="s">
        <v>28</v>
      </c>
      <c r="U4" s="76"/>
      <c r="V4" s="136"/>
      <c r="W4" s="137"/>
      <c r="X4" s="137"/>
      <c r="Y4" s="138"/>
      <c r="Z4" s="76"/>
      <c r="AA4" s="2" t="s">
        <v>37</v>
      </c>
      <c r="AB4" s="2" t="s">
        <v>38</v>
      </c>
      <c r="AC4" s="108"/>
      <c r="AD4" s="76"/>
      <c r="AE4" s="2" t="s">
        <v>39</v>
      </c>
      <c r="AF4" s="2" t="s">
        <v>40</v>
      </c>
      <c r="AG4" s="108"/>
      <c r="AH4" s="76"/>
      <c r="AI4" s="2" t="s">
        <v>42</v>
      </c>
      <c r="AJ4" s="2" t="s">
        <v>43</v>
      </c>
      <c r="AK4" s="108"/>
      <c r="AL4" s="76"/>
      <c r="AM4" s="2" t="s">
        <v>44</v>
      </c>
      <c r="AN4" s="2" t="s">
        <v>45</v>
      </c>
      <c r="AO4" s="108"/>
      <c r="AP4" s="76"/>
      <c r="AQ4" s="2" t="s">
        <v>44</v>
      </c>
      <c r="AR4" s="2" t="s">
        <v>45</v>
      </c>
      <c r="AS4" s="108"/>
      <c r="AT4" s="76"/>
      <c r="AU4" s="2" t="s">
        <v>44</v>
      </c>
      <c r="AV4" s="2" t="s">
        <v>45</v>
      </c>
      <c r="AW4" s="76"/>
      <c r="AX4" s="76"/>
      <c r="AY4" s="42"/>
      <c r="AZ4" s="42"/>
      <c r="BA4" s="42"/>
      <c r="BB4" s="76"/>
      <c r="BC4" s="47"/>
      <c r="BD4" s="47"/>
      <c r="BE4" s="104"/>
      <c r="BF4" s="76"/>
      <c r="BG4" s="34"/>
      <c r="BH4" s="34"/>
      <c r="BI4" s="104"/>
      <c r="BJ4" s="98"/>
      <c r="BK4" s="33"/>
      <c r="BL4" s="33"/>
      <c r="BM4" s="33"/>
      <c r="BN4" s="76"/>
      <c r="BO4" s="2"/>
      <c r="BP4" s="2"/>
      <c r="BQ4" s="76"/>
      <c r="BR4" s="76"/>
      <c r="BS4" s="2"/>
      <c r="BT4" s="2"/>
      <c r="BU4" s="76"/>
      <c r="BV4" s="76"/>
      <c r="BW4" s="2"/>
      <c r="BX4" s="2"/>
      <c r="BY4" s="76"/>
      <c r="BZ4" s="76"/>
      <c r="CA4" s="2"/>
      <c r="CB4" s="2"/>
      <c r="CC4" s="76"/>
      <c r="CD4" s="76"/>
      <c r="CE4" s="2"/>
      <c r="CF4" s="2"/>
      <c r="CG4" s="76"/>
      <c r="CH4" s="92"/>
      <c r="CI4" s="79"/>
      <c r="CJ4" s="75"/>
      <c r="CK4" s="75"/>
      <c r="CL4" s="75"/>
      <c r="CM4" s="75"/>
      <c r="CN4" s="76"/>
      <c r="CO4" s="2"/>
      <c r="CP4" s="2"/>
      <c r="CQ4" s="76"/>
      <c r="CR4" s="76"/>
      <c r="CS4" s="2" t="s">
        <v>61</v>
      </c>
      <c r="CT4" s="2" t="s">
        <v>28</v>
      </c>
      <c r="CU4" s="76"/>
      <c r="CV4" s="76"/>
      <c r="CW4" s="2" t="s">
        <v>61</v>
      </c>
      <c r="CX4" s="2" t="s">
        <v>28</v>
      </c>
      <c r="CY4" s="76"/>
      <c r="CZ4" s="144"/>
      <c r="DA4" s="145"/>
      <c r="DB4" s="146"/>
      <c r="DC4" s="147"/>
    </row>
    <row r="5" spans="1:107" ht="21" customHeight="1">
      <c r="A5" s="54" t="s">
        <v>9</v>
      </c>
      <c r="B5" s="7">
        <v>1655</v>
      </c>
      <c r="C5" s="8">
        <f>G5+BO5+BS5+BW5+CE5+CA5+CW5</f>
        <v>574</v>
      </c>
      <c r="D5" s="8">
        <f>H5+BP5+BT5+BX5+CF5+CB5+CX5</f>
        <v>650</v>
      </c>
      <c r="E5" s="31">
        <f t="shared" ref="E5:E23" si="0">SUM(D5/C5*10)</f>
        <v>11.324041811846691</v>
      </c>
      <c r="F5" s="52">
        <f>J5+N5</f>
        <v>215</v>
      </c>
      <c r="G5" s="9">
        <f>SUM(K5+O5)</f>
        <v>215</v>
      </c>
      <c r="H5" s="9">
        <f>SUM(L5+P5)</f>
        <v>300</v>
      </c>
      <c r="I5" s="31">
        <f t="shared" ref="I5:I23" si="1">SUM(H5/G5*10)</f>
        <v>13.953488372093023</v>
      </c>
      <c r="J5" s="50">
        <v>215</v>
      </c>
      <c r="K5" s="9">
        <v>215</v>
      </c>
      <c r="L5" s="10">
        <v>300</v>
      </c>
      <c r="M5" s="14">
        <f t="shared" ref="M5:M22" si="2">L5/K5*10</f>
        <v>13.953488372093023</v>
      </c>
      <c r="N5" s="48"/>
      <c r="O5" s="11"/>
      <c r="P5" s="12"/>
      <c r="Q5" s="14" t="e">
        <f t="shared" ref="Q5:Q23" si="3">P5/O5*10</f>
        <v>#DIV/0!</v>
      </c>
      <c r="R5" s="48">
        <v>413</v>
      </c>
      <c r="S5" s="11">
        <v>413</v>
      </c>
      <c r="T5" s="12">
        <v>120</v>
      </c>
      <c r="U5" s="14">
        <f t="shared" ref="U5:U23" si="4">T5/S5*10</f>
        <v>2.9055690072639222</v>
      </c>
      <c r="V5" s="124" t="s">
        <v>9</v>
      </c>
      <c r="W5" s="125"/>
      <c r="X5" s="125"/>
      <c r="Y5" s="126"/>
      <c r="Z5" s="13"/>
      <c r="AA5" s="12"/>
      <c r="AB5" s="12"/>
      <c r="AC5" s="14" t="e">
        <f t="shared" ref="AC5:AC26" si="5">AB5/AA5*10</f>
        <v>#DIV/0!</v>
      </c>
      <c r="AD5" s="13"/>
      <c r="AE5" s="12"/>
      <c r="AF5" s="12"/>
      <c r="AG5" s="14" t="e">
        <f t="shared" ref="AG5:AG25" si="6">AF5/AE5*10</f>
        <v>#DIV/0!</v>
      </c>
      <c r="AH5" s="13"/>
      <c r="AI5" s="12"/>
      <c r="AJ5" s="12"/>
      <c r="AK5" s="14" t="e">
        <f t="shared" ref="AK5:AK26" si="7">AJ5/AI5*10</f>
        <v>#DIV/0!</v>
      </c>
      <c r="AL5" s="13"/>
      <c r="AM5" s="12"/>
      <c r="AN5" s="12"/>
      <c r="AO5" s="14" t="e">
        <f t="shared" ref="AO5:AO26" si="8">AN5/AM5*10</f>
        <v>#DIV/0!</v>
      </c>
      <c r="AP5" s="13"/>
      <c r="AQ5" s="12"/>
      <c r="AR5" s="12"/>
      <c r="AS5" s="14" t="e">
        <f t="shared" ref="AS5:AS25" si="9">AR5/AQ5*10</f>
        <v>#DIV/0!</v>
      </c>
      <c r="AT5" s="13"/>
      <c r="AU5" s="12"/>
      <c r="AV5" s="12"/>
      <c r="AW5" s="27" t="e">
        <f t="shared" ref="AW5:AW26" si="10">AV5/AU5*10</f>
        <v>#DIV/0!</v>
      </c>
      <c r="AX5" s="44"/>
      <c r="AY5" s="43"/>
      <c r="AZ5" s="43"/>
      <c r="BA5" s="27"/>
      <c r="BB5" s="44"/>
      <c r="BC5" s="43"/>
      <c r="BD5" s="43"/>
      <c r="BE5" s="27"/>
      <c r="BF5" s="39"/>
      <c r="BG5" s="40"/>
      <c r="BH5" s="40"/>
      <c r="BI5" s="27" t="e">
        <f t="shared" ref="BI5:BI23" si="11">BH5/BG5*10</f>
        <v>#DIV/0!</v>
      </c>
      <c r="BJ5" s="41"/>
      <c r="BK5" s="35"/>
      <c r="BL5" s="35"/>
      <c r="BM5" s="35"/>
      <c r="BN5" s="48">
        <v>44</v>
      </c>
      <c r="BO5" s="11">
        <v>44</v>
      </c>
      <c r="BP5" s="12">
        <v>50</v>
      </c>
      <c r="BQ5" s="27">
        <f t="shared" ref="BQ5:BQ23" si="12">BP5/BO5*10</f>
        <v>11.363636363636365</v>
      </c>
      <c r="BR5" s="48">
        <v>315</v>
      </c>
      <c r="BS5" s="11">
        <v>315</v>
      </c>
      <c r="BT5" s="12">
        <v>300</v>
      </c>
      <c r="BU5" s="27">
        <f t="shared" ref="BU5:BU23" si="13">BT5/BS5*10</f>
        <v>9.5238095238095237</v>
      </c>
      <c r="BV5" s="48"/>
      <c r="BW5" s="11"/>
      <c r="BX5" s="12"/>
      <c r="BY5" s="27" t="e">
        <f t="shared" ref="BY5:BY23" si="14">BX5/BW5*10</f>
        <v>#DIV/0!</v>
      </c>
      <c r="BZ5" s="36">
        <v>809</v>
      </c>
      <c r="CA5" s="43"/>
      <c r="CB5" s="43"/>
      <c r="CC5" s="27" t="e">
        <f t="shared" ref="CC5:CC23" si="15">CB5/CA5*10</f>
        <v>#DIV/0!</v>
      </c>
      <c r="CD5" s="48"/>
      <c r="CE5" s="11"/>
      <c r="CF5" s="12"/>
      <c r="CG5" s="27" t="e">
        <f t="shared" ref="CG5:CG23" si="16">CF5/CE5*10</f>
        <v>#DIV/0!</v>
      </c>
      <c r="CH5" s="74">
        <v>1000</v>
      </c>
      <c r="CI5" s="54" t="s">
        <v>9</v>
      </c>
      <c r="CJ5" s="7">
        <v>4465</v>
      </c>
      <c r="CK5" s="8">
        <f>CO5+CS5</f>
        <v>413</v>
      </c>
      <c r="CL5" s="8">
        <f>CP5+CT5</f>
        <v>120</v>
      </c>
      <c r="CM5" s="31">
        <f t="shared" ref="CM5:CM23" si="17">SUM(CL5/CK5*10)</f>
        <v>2.9055690072639222</v>
      </c>
      <c r="CN5" s="48">
        <v>512</v>
      </c>
      <c r="CO5" s="11"/>
      <c r="CP5" s="12"/>
      <c r="CQ5" s="27" t="e">
        <f t="shared" ref="CQ5:CQ23" si="18">CP5/CO5*10</f>
        <v>#DIV/0!</v>
      </c>
      <c r="CR5" s="48">
        <v>413</v>
      </c>
      <c r="CS5" s="11">
        <v>413</v>
      </c>
      <c r="CT5" s="12">
        <v>120</v>
      </c>
      <c r="CU5" s="27">
        <f t="shared" ref="CU5:CU23" si="19">CT5/CS5*10</f>
        <v>2.9055690072639222</v>
      </c>
      <c r="CV5" s="48"/>
      <c r="CW5" s="11"/>
      <c r="CX5" s="12"/>
      <c r="CY5" s="27" t="e">
        <f t="shared" ref="CY5:CY23" si="20">CX5/CW5*10</f>
        <v>#DIV/0!</v>
      </c>
      <c r="CZ5" s="148">
        <f>DB5+DA5+DC5</f>
        <v>0</v>
      </c>
      <c r="DA5" s="149"/>
      <c r="DB5" s="150"/>
      <c r="DC5" s="151"/>
    </row>
    <row r="6" spans="1:107" ht="40.5" customHeight="1">
      <c r="A6" s="55" t="s">
        <v>11</v>
      </c>
      <c r="B6" s="7">
        <v>18737</v>
      </c>
      <c r="C6" s="8">
        <f t="shared" ref="C6:C23" si="21">G6+BO6+BS6+BW6+CE6+CA6+CW6</f>
        <v>3357</v>
      </c>
      <c r="D6" s="8">
        <f t="shared" ref="D6:D23" si="22">H6+BP6+BT6+BX6+CF6+CB6+CX6</f>
        <v>10346</v>
      </c>
      <c r="E6" s="31">
        <f t="shared" si="0"/>
        <v>30.81918379505511</v>
      </c>
      <c r="F6" s="52">
        <f t="shared" ref="F6:F23" si="23">J6+N6</f>
        <v>1248</v>
      </c>
      <c r="G6" s="9">
        <f t="shared" ref="G6:G23" si="24">SUM(K6+O6)</f>
        <v>1248</v>
      </c>
      <c r="H6" s="9">
        <f t="shared" ref="H6:H23" si="25">SUM(L6+P6)</f>
        <v>7238</v>
      </c>
      <c r="I6" s="31">
        <f t="shared" si="1"/>
        <v>57.996794871794876</v>
      </c>
      <c r="J6" s="50"/>
      <c r="K6" s="9"/>
      <c r="L6" s="10"/>
      <c r="M6" s="14" t="e">
        <f t="shared" si="2"/>
        <v>#DIV/0!</v>
      </c>
      <c r="N6" s="48">
        <v>1248</v>
      </c>
      <c r="O6" s="12">
        <v>1248</v>
      </c>
      <c r="P6" s="12">
        <v>7238</v>
      </c>
      <c r="Q6" s="14">
        <f t="shared" si="3"/>
        <v>57.996794871794876</v>
      </c>
      <c r="R6" s="48"/>
      <c r="S6" s="12"/>
      <c r="T6" s="12"/>
      <c r="U6" s="14" t="e">
        <f t="shared" si="4"/>
        <v>#DIV/0!</v>
      </c>
      <c r="V6" s="124" t="s">
        <v>11</v>
      </c>
      <c r="W6" s="125"/>
      <c r="X6" s="125"/>
      <c r="Y6" s="126"/>
      <c r="Z6" s="13"/>
      <c r="AA6" s="12"/>
      <c r="AB6" s="12"/>
      <c r="AC6" s="14" t="e">
        <f t="shared" si="5"/>
        <v>#DIV/0!</v>
      </c>
      <c r="AD6" s="13"/>
      <c r="AE6" s="12"/>
      <c r="AF6" s="12"/>
      <c r="AG6" s="14" t="e">
        <f t="shared" si="6"/>
        <v>#DIV/0!</v>
      </c>
      <c r="AH6" s="13"/>
      <c r="AI6" s="12"/>
      <c r="AJ6" s="12"/>
      <c r="AK6" s="14" t="e">
        <f t="shared" si="7"/>
        <v>#DIV/0!</v>
      </c>
      <c r="AL6" s="13"/>
      <c r="AM6" s="12"/>
      <c r="AN6" s="12"/>
      <c r="AO6" s="14" t="e">
        <f t="shared" si="8"/>
        <v>#DIV/0!</v>
      </c>
      <c r="AP6" s="13"/>
      <c r="AQ6" s="12"/>
      <c r="AR6" s="12"/>
      <c r="AS6" s="14" t="e">
        <f t="shared" si="9"/>
        <v>#DIV/0!</v>
      </c>
      <c r="AT6" s="13"/>
      <c r="AU6" s="12"/>
      <c r="AV6" s="12"/>
      <c r="AW6" s="27" t="e">
        <f t="shared" si="10"/>
        <v>#DIV/0!</v>
      </c>
      <c r="AX6" s="44"/>
      <c r="AY6" s="43"/>
      <c r="AZ6" s="43"/>
      <c r="BA6" s="27"/>
      <c r="BB6" s="44"/>
      <c r="BC6" s="43"/>
      <c r="BD6" s="43"/>
      <c r="BE6" s="27"/>
      <c r="BF6" s="39"/>
      <c r="BG6" s="40"/>
      <c r="BH6" s="40"/>
      <c r="BI6" s="27" t="e">
        <f t="shared" si="11"/>
        <v>#DIV/0!</v>
      </c>
      <c r="BJ6" s="41"/>
      <c r="BK6" s="35"/>
      <c r="BL6" s="35"/>
      <c r="BM6" s="35"/>
      <c r="BN6" s="48">
        <v>941</v>
      </c>
      <c r="BO6" s="12">
        <v>941</v>
      </c>
      <c r="BP6" s="12">
        <v>1929</v>
      </c>
      <c r="BQ6" s="27">
        <f t="shared" si="12"/>
        <v>20.499468650371945</v>
      </c>
      <c r="BR6" s="48"/>
      <c r="BS6" s="12"/>
      <c r="BT6" s="12"/>
      <c r="BU6" s="27" t="e">
        <f t="shared" si="13"/>
        <v>#DIV/0!</v>
      </c>
      <c r="BV6" s="48">
        <v>1842</v>
      </c>
      <c r="BW6" s="12">
        <v>1168</v>
      </c>
      <c r="BX6" s="12">
        <v>1179</v>
      </c>
      <c r="BY6" s="27">
        <f t="shared" si="14"/>
        <v>10.09417808219178</v>
      </c>
      <c r="BZ6" s="36">
        <v>376</v>
      </c>
      <c r="CA6" s="43"/>
      <c r="CB6" s="43"/>
      <c r="CC6" s="27" t="e">
        <f t="shared" si="15"/>
        <v>#DIV/0!</v>
      </c>
      <c r="CD6" s="48"/>
      <c r="CE6" s="12"/>
      <c r="CF6" s="12"/>
      <c r="CG6" s="27" t="e">
        <f t="shared" si="16"/>
        <v>#DIV/0!</v>
      </c>
      <c r="CH6" s="74">
        <v>800</v>
      </c>
      <c r="CI6" s="55" t="s">
        <v>11</v>
      </c>
      <c r="CJ6" s="7">
        <v>33153</v>
      </c>
      <c r="CK6" s="8">
        <f t="shared" ref="CK6:CK23" si="26">CO6+CS6</f>
        <v>0</v>
      </c>
      <c r="CL6" s="8">
        <f t="shared" ref="CL6:CL23" si="27">CP6+CT6</f>
        <v>0</v>
      </c>
      <c r="CM6" s="31" t="e">
        <f t="shared" si="17"/>
        <v>#DIV/0!</v>
      </c>
      <c r="CN6" s="48"/>
      <c r="CO6" s="12"/>
      <c r="CP6" s="12"/>
      <c r="CQ6" s="27" t="e">
        <f t="shared" si="18"/>
        <v>#DIV/0!</v>
      </c>
      <c r="CR6" s="48"/>
      <c r="CS6" s="12"/>
      <c r="CT6" s="12"/>
      <c r="CU6" s="27" t="e">
        <f t="shared" si="19"/>
        <v>#DIV/0!</v>
      </c>
      <c r="CV6" s="48"/>
      <c r="CW6" s="12"/>
      <c r="CX6" s="12"/>
      <c r="CY6" s="27" t="e">
        <f t="shared" si="20"/>
        <v>#DIV/0!</v>
      </c>
      <c r="CZ6" s="148">
        <f t="shared" ref="CZ6:CZ25" si="28">DB6+DA6+DC6</f>
        <v>0</v>
      </c>
      <c r="DA6" s="152"/>
      <c r="DB6" s="153"/>
      <c r="DC6" s="154"/>
    </row>
    <row r="7" spans="1:107" ht="36.75" customHeight="1">
      <c r="A7" s="54" t="s">
        <v>17</v>
      </c>
      <c r="B7" s="7">
        <v>1961</v>
      </c>
      <c r="C7" s="8">
        <f t="shared" si="21"/>
        <v>1405</v>
      </c>
      <c r="D7" s="8">
        <f t="shared" si="22"/>
        <v>1038</v>
      </c>
      <c r="E7" s="31">
        <f t="shared" si="0"/>
        <v>7.3879003558718859</v>
      </c>
      <c r="F7" s="52">
        <f t="shared" si="23"/>
        <v>45</v>
      </c>
      <c r="G7" s="9">
        <f t="shared" si="24"/>
        <v>45</v>
      </c>
      <c r="H7" s="9">
        <f t="shared" si="25"/>
        <v>225</v>
      </c>
      <c r="I7" s="31">
        <f t="shared" si="1"/>
        <v>50</v>
      </c>
      <c r="J7" s="51">
        <v>45</v>
      </c>
      <c r="K7" s="9">
        <v>45</v>
      </c>
      <c r="L7" s="10">
        <v>225</v>
      </c>
      <c r="M7" s="14">
        <f t="shared" si="2"/>
        <v>50</v>
      </c>
      <c r="N7" s="48"/>
      <c r="O7" s="12"/>
      <c r="P7" s="12"/>
      <c r="Q7" s="14" t="e">
        <f t="shared" si="3"/>
        <v>#DIV/0!</v>
      </c>
      <c r="R7" s="48"/>
      <c r="S7" s="11"/>
      <c r="T7" s="11"/>
      <c r="U7" s="14" t="e">
        <f t="shared" si="4"/>
        <v>#DIV/0!</v>
      </c>
      <c r="V7" s="124" t="s">
        <v>17</v>
      </c>
      <c r="W7" s="125"/>
      <c r="X7" s="125"/>
      <c r="Y7" s="126"/>
      <c r="Z7" s="13"/>
      <c r="AA7" s="12"/>
      <c r="AB7" s="12"/>
      <c r="AC7" s="14" t="e">
        <f t="shared" si="5"/>
        <v>#DIV/0!</v>
      </c>
      <c r="AD7" s="13"/>
      <c r="AE7" s="12"/>
      <c r="AF7" s="12"/>
      <c r="AG7" s="14" t="e">
        <f t="shared" si="6"/>
        <v>#DIV/0!</v>
      </c>
      <c r="AH7" s="13"/>
      <c r="AI7" s="12"/>
      <c r="AJ7" s="12"/>
      <c r="AK7" s="14" t="e">
        <f t="shared" si="7"/>
        <v>#DIV/0!</v>
      </c>
      <c r="AL7" s="13"/>
      <c r="AM7" s="12"/>
      <c r="AN7" s="12"/>
      <c r="AO7" s="14" t="e">
        <f t="shared" si="8"/>
        <v>#DIV/0!</v>
      </c>
      <c r="AP7" s="13"/>
      <c r="AQ7" s="12"/>
      <c r="AR7" s="12"/>
      <c r="AS7" s="14" t="e">
        <f t="shared" si="9"/>
        <v>#DIV/0!</v>
      </c>
      <c r="AT7" s="13"/>
      <c r="AU7" s="12"/>
      <c r="AV7" s="12"/>
      <c r="AW7" s="27" t="e">
        <f t="shared" si="10"/>
        <v>#DIV/0!</v>
      </c>
      <c r="AX7" s="44"/>
      <c r="AY7" s="43"/>
      <c r="AZ7" s="43"/>
      <c r="BA7" s="27"/>
      <c r="BB7" s="44"/>
      <c r="BC7" s="43"/>
      <c r="BD7" s="43"/>
      <c r="BE7" s="27"/>
      <c r="BF7" s="39"/>
      <c r="BG7" s="40"/>
      <c r="BH7" s="40"/>
      <c r="BI7" s="27" t="e">
        <f t="shared" si="11"/>
        <v>#DIV/0!</v>
      </c>
      <c r="BJ7" s="41"/>
      <c r="BK7" s="35"/>
      <c r="BL7" s="35"/>
      <c r="BM7" s="35"/>
      <c r="BN7" s="48"/>
      <c r="BO7" s="11"/>
      <c r="BP7" s="11"/>
      <c r="BQ7" s="27" t="e">
        <f t="shared" si="12"/>
        <v>#DIV/0!</v>
      </c>
      <c r="BR7" s="48"/>
      <c r="BS7" s="11"/>
      <c r="BT7" s="11"/>
      <c r="BU7" s="27" t="e">
        <f t="shared" si="13"/>
        <v>#DIV/0!</v>
      </c>
      <c r="BV7" s="48">
        <v>1104</v>
      </c>
      <c r="BW7" s="12">
        <v>954</v>
      </c>
      <c r="BX7" s="12">
        <v>572</v>
      </c>
      <c r="BY7" s="27">
        <f t="shared" si="14"/>
        <v>5.9958071278825997</v>
      </c>
      <c r="BZ7" s="36"/>
      <c r="CA7" s="43"/>
      <c r="CB7" s="43"/>
      <c r="CC7" s="27" t="e">
        <f t="shared" si="15"/>
        <v>#DIV/0!</v>
      </c>
      <c r="CD7" s="48"/>
      <c r="CE7" s="11"/>
      <c r="CF7" s="11"/>
      <c r="CG7" s="27" t="e">
        <f t="shared" si="16"/>
        <v>#DIV/0!</v>
      </c>
      <c r="CH7" s="74">
        <v>400</v>
      </c>
      <c r="CI7" s="54" t="s">
        <v>17</v>
      </c>
      <c r="CJ7" s="7">
        <v>1258</v>
      </c>
      <c r="CK7" s="8">
        <f t="shared" si="26"/>
        <v>0</v>
      </c>
      <c r="CL7" s="8">
        <f t="shared" si="27"/>
        <v>0</v>
      </c>
      <c r="CM7" s="31" t="e">
        <f t="shared" si="17"/>
        <v>#DIV/0!</v>
      </c>
      <c r="CN7" s="48"/>
      <c r="CO7" s="11"/>
      <c r="CP7" s="11"/>
      <c r="CQ7" s="27" t="e">
        <f t="shared" si="18"/>
        <v>#DIV/0!</v>
      </c>
      <c r="CR7" s="48"/>
      <c r="CS7" s="11"/>
      <c r="CT7" s="11"/>
      <c r="CU7" s="27" t="e">
        <f t="shared" si="19"/>
        <v>#DIV/0!</v>
      </c>
      <c r="CV7" s="48">
        <v>406</v>
      </c>
      <c r="CW7" s="11">
        <v>406</v>
      </c>
      <c r="CX7" s="11">
        <v>241</v>
      </c>
      <c r="CY7" s="27">
        <f t="shared" si="20"/>
        <v>5.9359605911330053</v>
      </c>
      <c r="CZ7" s="148">
        <f t="shared" si="28"/>
        <v>0</v>
      </c>
      <c r="DA7" s="152"/>
      <c r="DB7" s="153"/>
      <c r="DC7" s="154"/>
    </row>
    <row r="8" spans="1:107" ht="27.75" customHeight="1">
      <c r="A8" s="54" t="s">
        <v>49</v>
      </c>
      <c r="B8" s="7">
        <v>1040</v>
      </c>
      <c r="C8" s="8">
        <f t="shared" si="21"/>
        <v>690</v>
      </c>
      <c r="D8" s="8">
        <f t="shared" si="22"/>
        <v>690</v>
      </c>
      <c r="E8" s="31">
        <f t="shared" si="0"/>
        <v>10</v>
      </c>
      <c r="F8" s="52">
        <f t="shared" si="23"/>
        <v>0</v>
      </c>
      <c r="G8" s="9">
        <f t="shared" si="24"/>
        <v>0</v>
      </c>
      <c r="H8" s="9">
        <f t="shared" si="25"/>
        <v>0</v>
      </c>
      <c r="I8" s="31" t="e">
        <f t="shared" si="1"/>
        <v>#DIV/0!</v>
      </c>
      <c r="J8" s="50"/>
      <c r="K8" s="9"/>
      <c r="L8" s="10"/>
      <c r="M8" s="14" t="e">
        <f t="shared" si="2"/>
        <v>#DIV/0!</v>
      </c>
      <c r="N8" s="48"/>
      <c r="O8" s="12"/>
      <c r="P8" s="15"/>
      <c r="Q8" s="14" t="e">
        <f t="shared" si="3"/>
        <v>#DIV/0!</v>
      </c>
      <c r="R8" s="48"/>
      <c r="S8" s="11"/>
      <c r="T8" s="11"/>
      <c r="U8" s="14" t="e">
        <f t="shared" si="4"/>
        <v>#DIV/0!</v>
      </c>
      <c r="V8" s="124" t="s">
        <v>49</v>
      </c>
      <c r="W8" s="125"/>
      <c r="X8" s="125"/>
      <c r="Y8" s="126"/>
      <c r="Z8" s="13"/>
      <c r="AA8" s="12"/>
      <c r="AB8" s="12"/>
      <c r="AC8" s="14" t="e">
        <f t="shared" si="5"/>
        <v>#DIV/0!</v>
      </c>
      <c r="AD8" s="13"/>
      <c r="AE8" s="12"/>
      <c r="AF8" s="12"/>
      <c r="AG8" s="14" t="e">
        <f t="shared" si="6"/>
        <v>#DIV/0!</v>
      </c>
      <c r="AH8" s="13"/>
      <c r="AI8" s="12"/>
      <c r="AJ8" s="12"/>
      <c r="AK8" s="14" t="e">
        <f t="shared" si="7"/>
        <v>#DIV/0!</v>
      </c>
      <c r="AL8" s="13"/>
      <c r="AM8" s="12"/>
      <c r="AN8" s="12"/>
      <c r="AO8" s="14" t="e">
        <f t="shared" si="8"/>
        <v>#DIV/0!</v>
      </c>
      <c r="AP8" s="13"/>
      <c r="AQ8" s="12"/>
      <c r="AR8" s="12"/>
      <c r="AS8" s="14" t="e">
        <f t="shared" si="9"/>
        <v>#DIV/0!</v>
      </c>
      <c r="AT8" s="13"/>
      <c r="AU8" s="12"/>
      <c r="AV8" s="12"/>
      <c r="AW8" s="27" t="e">
        <f t="shared" si="10"/>
        <v>#DIV/0!</v>
      </c>
      <c r="AX8" s="44"/>
      <c r="AY8" s="43"/>
      <c r="AZ8" s="43"/>
      <c r="BA8" s="27"/>
      <c r="BB8" s="44"/>
      <c r="BC8" s="43"/>
      <c r="BD8" s="43"/>
      <c r="BE8" s="27"/>
      <c r="BF8" s="39"/>
      <c r="BG8" s="40"/>
      <c r="BH8" s="40"/>
      <c r="BI8" s="27" t="e">
        <f t="shared" si="11"/>
        <v>#DIV/0!</v>
      </c>
      <c r="BJ8" s="41"/>
      <c r="BK8" s="35"/>
      <c r="BL8" s="35"/>
      <c r="BM8" s="35"/>
      <c r="BN8" s="48">
        <v>350</v>
      </c>
      <c r="BO8" s="12">
        <v>350</v>
      </c>
      <c r="BP8" s="12">
        <v>350</v>
      </c>
      <c r="BQ8" s="27">
        <f t="shared" si="12"/>
        <v>10</v>
      </c>
      <c r="BR8" s="48"/>
      <c r="BS8" s="11"/>
      <c r="BT8" s="11"/>
      <c r="BU8" s="27" t="e">
        <f t="shared" si="13"/>
        <v>#DIV/0!</v>
      </c>
      <c r="BV8" s="48"/>
      <c r="BW8" s="11"/>
      <c r="BX8" s="11"/>
      <c r="BY8" s="27" t="e">
        <f t="shared" si="14"/>
        <v>#DIV/0!</v>
      </c>
      <c r="BZ8" s="36"/>
      <c r="CA8" s="43"/>
      <c r="CB8" s="43"/>
      <c r="CC8" s="27" t="e">
        <f t="shared" si="15"/>
        <v>#DIV/0!</v>
      </c>
      <c r="CD8" s="48">
        <v>340</v>
      </c>
      <c r="CE8" s="11">
        <v>340</v>
      </c>
      <c r="CF8" s="11">
        <v>340</v>
      </c>
      <c r="CG8" s="27">
        <f t="shared" si="16"/>
        <v>10</v>
      </c>
      <c r="CH8" s="74"/>
      <c r="CI8" s="54" t="s">
        <v>49</v>
      </c>
      <c r="CJ8" s="7">
        <v>1085</v>
      </c>
      <c r="CK8" s="8">
        <f t="shared" si="26"/>
        <v>0</v>
      </c>
      <c r="CL8" s="8">
        <f t="shared" si="27"/>
        <v>0</v>
      </c>
      <c r="CM8" s="31" t="e">
        <f t="shared" si="17"/>
        <v>#DIV/0!</v>
      </c>
      <c r="CN8" s="48"/>
      <c r="CO8" s="11"/>
      <c r="CP8" s="11"/>
      <c r="CQ8" s="27" t="e">
        <f t="shared" si="18"/>
        <v>#DIV/0!</v>
      </c>
      <c r="CR8" s="48"/>
      <c r="CS8" s="11"/>
      <c r="CT8" s="11"/>
      <c r="CU8" s="27" t="e">
        <f t="shared" si="19"/>
        <v>#DIV/0!</v>
      </c>
      <c r="CV8" s="48"/>
      <c r="CW8" s="11"/>
      <c r="CX8" s="11"/>
      <c r="CY8" s="27" t="e">
        <f t="shared" si="20"/>
        <v>#DIV/0!</v>
      </c>
      <c r="CZ8" s="148">
        <f t="shared" si="28"/>
        <v>0</v>
      </c>
      <c r="DA8" s="152"/>
      <c r="DB8" s="153"/>
      <c r="DC8" s="154"/>
    </row>
    <row r="9" spans="1:107" ht="21" customHeight="1">
      <c r="A9" s="55" t="s">
        <v>50</v>
      </c>
      <c r="B9" s="7"/>
      <c r="C9" s="8">
        <f t="shared" si="21"/>
        <v>0</v>
      </c>
      <c r="D9" s="8">
        <f t="shared" si="22"/>
        <v>0</v>
      </c>
      <c r="E9" s="31" t="e">
        <f t="shared" si="0"/>
        <v>#DIV/0!</v>
      </c>
      <c r="F9" s="52">
        <f t="shared" si="23"/>
        <v>0</v>
      </c>
      <c r="G9" s="9">
        <f t="shared" si="24"/>
        <v>0</v>
      </c>
      <c r="H9" s="9">
        <f t="shared" si="25"/>
        <v>0</v>
      </c>
      <c r="I9" s="31" t="e">
        <f t="shared" si="1"/>
        <v>#DIV/0!</v>
      </c>
      <c r="J9" s="50"/>
      <c r="K9" s="9"/>
      <c r="L9" s="10"/>
      <c r="M9" s="14" t="e">
        <f t="shared" si="2"/>
        <v>#DIV/0!</v>
      </c>
      <c r="N9" s="48"/>
      <c r="O9" s="11"/>
      <c r="P9" s="15"/>
      <c r="Q9" s="14" t="e">
        <f t="shared" si="3"/>
        <v>#DIV/0!</v>
      </c>
      <c r="R9" s="48"/>
      <c r="S9" s="11"/>
      <c r="T9" s="11"/>
      <c r="U9" s="14" t="e">
        <f t="shared" si="4"/>
        <v>#DIV/0!</v>
      </c>
      <c r="V9" s="124" t="s">
        <v>50</v>
      </c>
      <c r="W9" s="125"/>
      <c r="X9" s="125"/>
      <c r="Y9" s="126"/>
      <c r="Z9" s="13"/>
      <c r="AA9" s="12"/>
      <c r="AB9" s="12"/>
      <c r="AC9" s="14" t="e">
        <f t="shared" si="5"/>
        <v>#DIV/0!</v>
      </c>
      <c r="AD9" s="13"/>
      <c r="AE9" s="12"/>
      <c r="AF9" s="12"/>
      <c r="AG9" s="14" t="e">
        <f t="shared" si="6"/>
        <v>#DIV/0!</v>
      </c>
      <c r="AH9" s="13"/>
      <c r="AI9" s="12"/>
      <c r="AJ9" s="12"/>
      <c r="AK9" s="14" t="e">
        <f t="shared" si="7"/>
        <v>#DIV/0!</v>
      </c>
      <c r="AL9" s="13"/>
      <c r="AM9" s="12"/>
      <c r="AN9" s="12"/>
      <c r="AO9" s="14" t="e">
        <f t="shared" si="8"/>
        <v>#DIV/0!</v>
      </c>
      <c r="AP9" s="13"/>
      <c r="AQ9" s="12"/>
      <c r="AR9" s="12"/>
      <c r="AS9" s="14" t="e">
        <f t="shared" si="9"/>
        <v>#DIV/0!</v>
      </c>
      <c r="AT9" s="13"/>
      <c r="AU9" s="12"/>
      <c r="AV9" s="12"/>
      <c r="AW9" s="27" t="e">
        <f t="shared" si="10"/>
        <v>#DIV/0!</v>
      </c>
      <c r="AX9" s="44"/>
      <c r="AY9" s="43"/>
      <c r="AZ9" s="43"/>
      <c r="BA9" s="27"/>
      <c r="BB9" s="44"/>
      <c r="BC9" s="43"/>
      <c r="BD9" s="43"/>
      <c r="BE9" s="27"/>
      <c r="BF9" s="39"/>
      <c r="BG9" s="40"/>
      <c r="BH9" s="40"/>
      <c r="BI9" s="27" t="e">
        <f t="shared" si="11"/>
        <v>#DIV/0!</v>
      </c>
      <c r="BJ9" s="41"/>
      <c r="BK9" s="35"/>
      <c r="BL9" s="35"/>
      <c r="BM9" s="35"/>
      <c r="BN9" s="48"/>
      <c r="BO9" s="11"/>
      <c r="BP9" s="11"/>
      <c r="BQ9" s="27" t="e">
        <f t="shared" si="12"/>
        <v>#DIV/0!</v>
      </c>
      <c r="BR9" s="48"/>
      <c r="BS9" s="11"/>
      <c r="BT9" s="11"/>
      <c r="BU9" s="27" t="e">
        <f t="shared" si="13"/>
        <v>#DIV/0!</v>
      </c>
      <c r="BV9" s="48"/>
      <c r="BW9" s="11"/>
      <c r="BX9" s="11"/>
      <c r="BY9" s="27" t="e">
        <f t="shared" si="14"/>
        <v>#DIV/0!</v>
      </c>
      <c r="BZ9" s="36"/>
      <c r="CA9" s="43"/>
      <c r="CB9" s="43"/>
      <c r="CC9" s="27" t="e">
        <f t="shared" si="15"/>
        <v>#DIV/0!</v>
      </c>
      <c r="CD9" s="48"/>
      <c r="CE9" s="11"/>
      <c r="CF9" s="11"/>
      <c r="CG9" s="27" t="e">
        <f t="shared" si="16"/>
        <v>#DIV/0!</v>
      </c>
      <c r="CH9" s="74"/>
      <c r="CI9" s="55" t="s">
        <v>50</v>
      </c>
      <c r="CJ9" s="7">
        <v>750</v>
      </c>
      <c r="CK9" s="8">
        <f t="shared" si="26"/>
        <v>0</v>
      </c>
      <c r="CL9" s="8">
        <f t="shared" si="27"/>
        <v>0</v>
      </c>
      <c r="CM9" s="31" t="e">
        <f t="shared" si="17"/>
        <v>#DIV/0!</v>
      </c>
      <c r="CN9" s="48"/>
      <c r="CO9" s="11"/>
      <c r="CP9" s="11"/>
      <c r="CQ9" s="27" t="e">
        <f t="shared" si="18"/>
        <v>#DIV/0!</v>
      </c>
      <c r="CR9" s="48"/>
      <c r="CS9" s="11"/>
      <c r="CT9" s="11"/>
      <c r="CU9" s="27" t="e">
        <f t="shared" si="19"/>
        <v>#DIV/0!</v>
      </c>
      <c r="CV9" s="48"/>
      <c r="CW9" s="11"/>
      <c r="CX9" s="11"/>
      <c r="CY9" s="27" t="e">
        <f t="shared" si="20"/>
        <v>#DIV/0!</v>
      </c>
      <c r="CZ9" s="148">
        <f t="shared" si="28"/>
        <v>0</v>
      </c>
      <c r="DA9" s="152"/>
      <c r="DB9" s="153"/>
      <c r="DC9" s="154"/>
    </row>
    <row r="10" spans="1:107" ht="21" customHeight="1">
      <c r="A10" s="54" t="s">
        <v>60</v>
      </c>
      <c r="B10" s="7">
        <v>3005</v>
      </c>
      <c r="C10" s="8">
        <f t="shared" si="21"/>
        <v>687</v>
      </c>
      <c r="D10" s="8">
        <f t="shared" si="22"/>
        <v>1030</v>
      </c>
      <c r="E10" s="31">
        <f t="shared" si="0"/>
        <v>14.992721979621544</v>
      </c>
      <c r="F10" s="52">
        <f t="shared" si="23"/>
        <v>0</v>
      </c>
      <c r="G10" s="9">
        <f t="shared" si="24"/>
        <v>0</v>
      </c>
      <c r="H10" s="9">
        <f t="shared" si="25"/>
        <v>0</v>
      </c>
      <c r="I10" s="31" t="e">
        <f t="shared" si="1"/>
        <v>#DIV/0!</v>
      </c>
      <c r="J10" s="50"/>
      <c r="K10" s="9"/>
      <c r="L10" s="10"/>
      <c r="M10" s="14" t="e">
        <f t="shared" si="2"/>
        <v>#DIV/0!</v>
      </c>
      <c r="N10" s="48"/>
      <c r="O10" s="11"/>
      <c r="P10" s="12"/>
      <c r="Q10" s="14" t="e">
        <f t="shared" si="3"/>
        <v>#DIV/0!</v>
      </c>
      <c r="R10" s="48"/>
      <c r="S10" s="11"/>
      <c r="T10" s="11"/>
      <c r="U10" s="14" t="e">
        <f t="shared" si="4"/>
        <v>#DIV/0!</v>
      </c>
      <c r="V10" s="124" t="s">
        <v>48</v>
      </c>
      <c r="W10" s="125"/>
      <c r="X10" s="125"/>
      <c r="Y10" s="126"/>
      <c r="Z10" s="13"/>
      <c r="AA10" s="12"/>
      <c r="AB10" s="12"/>
      <c r="AC10" s="14" t="e">
        <f t="shared" si="5"/>
        <v>#DIV/0!</v>
      </c>
      <c r="AD10" s="13"/>
      <c r="AE10" s="12"/>
      <c r="AF10" s="12"/>
      <c r="AG10" s="14" t="e">
        <f t="shared" si="6"/>
        <v>#DIV/0!</v>
      </c>
      <c r="AH10" s="13"/>
      <c r="AI10" s="12"/>
      <c r="AJ10" s="12"/>
      <c r="AK10" s="14" t="e">
        <f t="shared" si="7"/>
        <v>#DIV/0!</v>
      </c>
      <c r="AL10" s="13"/>
      <c r="AM10" s="12"/>
      <c r="AN10" s="12"/>
      <c r="AO10" s="14" t="e">
        <f t="shared" si="8"/>
        <v>#DIV/0!</v>
      </c>
      <c r="AP10" s="13"/>
      <c r="AQ10" s="12"/>
      <c r="AR10" s="12"/>
      <c r="AS10" s="14" t="e">
        <f t="shared" si="9"/>
        <v>#DIV/0!</v>
      </c>
      <c r="AT10" s="13"/>
      <c r="AU10" s="12"/>
      <c r="AV10" s="12"/>
      <c r="AW10" s="27" t="e">
        <f t="shared" si="10"/>
        <v>#DIV/0!</v>
      </c>
      <c r="AX10" s="44"/>
      <c r="AY10" s="43"/>
      <c r="AZ10" s="43"/>
      <c r="BA10" s="27"/>
      <c r="BB10" s="44"/>
      <c r="BC10" s="43"/>
      <c r="BD10" s="43"/>
      <c r="BE10" s="27"/>
      <c r="BF10" s="39"/>
      <c r="BG10" s="40"/>
      <c r="BH10" s="40"/>
      <c r="BI10" s="27" t="e">
        <f t="shared" si="11"/>
        <v>#DIV/0!</v>
      </c>
      <c r="BJ10" s="41"/>
      <c r="BK10" s="35"/>
      <c r="BL10" s="35"/>
      <c r="BM10" s="35"/>
      <c r="BN10" s="48">
        <v>687</v>
      </c>
      <c r="BO10" s="11">
        <v>687</v>
      </c>
      <c r="BP10" s="11">
        <v>1030</v>
      </c>
      <c r="BQ10" s="27">
        <f t="shared" si="12"/>
        <v>14.992721979621544</v>
      </c>
      <c r="BR10" s="48"/>
      <c r="BS10" s="11"/>
      <c r="BT10" s="11"/>
      <c r="BU10" s="27" t="e">
        <f t="shared" si="13"/>
        <v>#DIV/0!</v>
      </c>
      <c r="BV10" s="48"/>
      <c r="BW10" s="11"/>
      <c r="BX10" s="11"/>
      <c r="BY10" s="27" t="e">
        <f t="shared" si="14"/>
        <v>#DIV/0!</v>
      </c>
      <c r="BZ10" s="36">
        <v>777</v>
      </c>
      <c r="CA10" s="43"/>
      <c r="CB10" s="43"/>
      <c r="CC10" s="27" t="e">
        <f t="shared" si="15"/>
        <v>#DIV/0!</v>
      </c>
      <c r="CD10" s="48">
        <v>216</v>
      </c>
      <c r="CE10" s="11"/>
      <c r="CF10" s="11"/>
      <c r="CG10" s="27" t="e">
        <f t="shared" si="16"/>
        <v>#DIV/0!</v>
      </c>
      <c r="CH10" s="74"/>
      <c r="CI10" s="54" t="s">
        <v>60</v>
      </c>
      <c r="CJ10" s="7">
        <v>4542</v>
      </c>
      <c r="CK10" s="8">
        <f t="shared" si="26"/>
        <v>0</v>
      </c>
      <c r="CL10" s="8">
        <f t="shared" si="27"/>
        <v>0</v>
      </c>
      <c r="CM10" s="31" t="e">
        <f t="shared" si="17"/>
        <v>#DIV/0!</v>
      </c>
      <c r="CN10" s="48"/>
      <c r="CO10" s="11"/>
      <c r="CP10" s="11"/>
      <c r="CQ10" s="27" t="e">
        <f t="shared" si="18"/>
        <v>#DIV/0!</v>
      </c>
      <c r="CR10" s="48"/>
      <c r="CS10" s="11"/>
      <c r="CT10" s="11"/>
      <c r="CU10" s="27" t="e">
        <f t="shared" si="19"/>
        <v>#DIV/0!</v>
      </c>
      <c r="CV10" s="48"/>
      <c r="CW10" s="11"/>
      <c r="CX10" s="11"/>
      <c r="CY10" s="27" t="e">
        <f t="shared" si="20"/>
        <v>#DIV/0!</v>
      </c>
      <c r="CZ10" s="148">
        <f t="shared" si="28"/>
        <v>0</v>
      </c>
      <c r="DA10" s="152"/>
      <c r="DB10" s="153"/>
      <c r="DC10" s="154"/>
    </row>
    <row r="11" spans="1:107" ht="25.5" customHeight="1">
      <c r="A11" s="55" t="s">
        <v>15</v>
      </c>
      <c r="B11" s="7">
        <v>1912</v>
      </c>
      <c r="C11" s="8">
        <f t="shared" si="21"/>
        <v>1127</v>
      </c>
      <c r="D11" s="8">
        <f t="shared" si="22"/>
        <v>2887</v>
      </c>
      <c r="E11" s="31">
        <f t="shared" si="0"/>
        <v>25.616681455190772</v>
      </c>
      <c r="F11" s="52">
        <f t="shared" si="23"/>
        <v>800</v>
      </c>
      <c r="G11" s="9">
        <f t="shared" si="24"/>
        <v>800</v>
      </c>
      <c r="H11" s="9">
        <f t="shared" si="25"/>
        <v>2560</v>
      </c>
      <c r="I11" s="31">
        <f t="shared" si="1"/>
        <v>32</v>
      </c>
      <c r="J11" s="50">
        <v>800</v>
      </c>
      <c r="K11" s="9">
        <v>800</v>
      </c>
      <c r="L11" s="10">
        <v>2560</v>
      </c>
      <c r="M11" s="14">
        <f t="shared" si="2"/>
        <v>32</v>
      </c>
      <c r="N11" s="48"/>
      <c r="O11" s="11"/>
      <c r="P11" s="12"/>
      <c r="Q11" s="14" t="e">
        <f t="shared" si="3"/>
        <v>#DIV/0!</v>
      </c>
      <c r="R11" s="48">
        <v>200</v>
      </c>
      <c r="S11" s="11">
        <v>200</v>
      </c>
      <c r="T11" s="11">
        <v>108</v>
      </c>
      <c r="U11" s="14">
        <f t="shared" si="4"/>
        <v>5.4</v>
      </c>
      <c r="V11" s="124" t="s">
        <v>15</v>
      </c>
      <c r="W11" s="125"/>
      <c r="X11" s="125"/>
      <c r="Y11" s="126"/>
      <c r="Z11" s="13"/>
      <c r="AA11" s="12"/>
      <c r="AB11" s="12"/>
      <c r="AC11" s="14" t="e">
        <f t="shared" si="5"/>
        <v>#DIV/0!</v>
      </c>
      <c r="AD11" s="13"/>
      <c r="AE11" s="12"/>
      <c r="AF11" s="12"/>
      <c r="AG11" s="14" t="e">
        <f t="shared" si="6"/>
        <v>#DIV/0!</v>
      </c>
      <c r="AH11" s="13"/>
      <c r="AI11" s="12"/>
      <c r="AJ11" s="12"/>
      <c r="AK11" s="14" t="e">
        <f t="shared" si="7"/>
        <v>#DIV/0!</v>
      </c>
      <c r="AL11" s="13"/>
      <c r="AM11" s="12"/>
      <c r="AN11" s="12"/>
      <c r="AO11" s="14" t="e">
        <f t="shared" si="8"/>
        <v>#DIV/0!</v>
      </c>
      <c r="AP11" s="13"/>
      <c r="AQ11" s="12"/>
      <c r="AR11" s="12"/>
      <c r="AS11" s="14" t="e">
        <f t="shared" si="9"/>
        <v>#DIV/0!</v>
      </c>
      <c r="AT11" s="13"/>
      <c r="AU11" s="12"/>
      <c r="AV11" s="12"/>
      <c r="AW11" s="27" t="e">
        <f t="shared" si="10"/>
        <v>#DIV/0!</v>
      </c>
      <c r="AX11" s="44"/>
      <c r="AY11" s="43"/>
      <c r="AZ11" s="43"/>
      <c r="BA11" s="27"/>
      <c r="BB11" s="44"/>
      <c r="BC11" s="43"/>
      <c r="BD11" s="43"/>
      <c r="BE11" s="27"/>
      <c r="BF11" s="39"/>
      <c r="BG11" s="40"/>
      <c r="BH11" s="40"/>
      <c r="BI11" s="27" t="e">
        <f t="shared" si="11"/>
        <v>#DIV/0!</v>
      </c>
      <c r="BJ11" s="41"/>
      <c r="BK11" s="35"/>
      <c r="BL11" s="35"/>
      <c r="BM11" s="35"/>
      <c r="BN11" s="48">
        <v>166</v>
      </c>
      <c r="BO11" s="12">
        <v>166</v>
      </c>
      <c r="BP11" s="12">
        <v>166</v>
      </c>
      <c r="BQ11" s="27">
        <f t="shared" si="12"/>
        <v>10</v>
      </c>
      <c r="BR11" s="48">
        <v>161</v>
      </c>
      <c r="BS11" s="11">
        <v>161</v>
      </c>
      <c r="BT11" s="11">
        <v>161</v>
      </c>
      <c r="BU11" s="27">
        <f t="shared" si="13"/>
        <v>10</v>
      </c>
      <c r="BV11" s="48">
        <v>150</v>
      </c>
      <c r="BW11" s="11"/>
      <c r="BX11" s="11"/>
      <c r="BY11" s="27" t="e">
        <f t="shared" si="14"/>
        <v>#DIV/0!</v>
      </c>
      <c r="BZ11" s="36">
        <v>450</v>
      </c>
      <c r="CA11" s="43"/>
      <c r="CB11" s="43"/>
      <c r="CC11" s="27" t="e">
        <f t="shared" si="15"/>
        <v>#DIV/0!</v>
      </c>
      <c r="CD11" s="48"/>
      <c r="CE11" s="11"/>
      <c r="CF11" s="11"/>
      <c r="CG11" s="27" t="e">
        <f t="shared" si="16"/>
        <v>#DIV/0!</v>
      </c>
      <c r="CH11" s="74"/>
      <c r="CI11" s="55" t="s">
        <v>15</v>
      </c>
      <c r="CJ11" s="7">
        <v>1782</v>
      </c>
      <c r="CK11" s="8">
        <f t="shared" si="26"/>
        <v>200</v>
      </c>
      <c r="CL11" s="8">
        <f t="shared" si="27"/>
        <v>108</v>
      </c>
      <c r="CM11" s="31">
        <f t="shared" si="17"/>
        <v>5.4</v>
      </c>
      <c r="CN11" s="48"/>
      <c r="CO11" s="11"/>
      <c r="CP11" s="11"/>
      <c r="CQ11" s="27" t="e">
        <f t="shared" si="18"/>
        <v>#DIV/0!</v>
      </c>
      <c r="CR11" s="48">
        <v>200</v>
      </c>
      <c r="CS11" s="11">
        <v>200</v>
      </c>
      <c r="CT11" s="11">
        <v>108</v>
      </c>
      <c r="CU11" s="27">
        <f t="shared" si="19"/>
        <v>5.4</v>
      </c>
      <c r="CV11" s="48"/>
      <c r="CW11" s="11"/>
      <c r="CX11" s="11"/>
      <c r="CY11" s="27" t="e">
        <f t="shared" si="20"/>
        <v>#DIV/0!</v>
      </c>
      <c r="CZ11" s="148">
        <f t="shared" si="28"/>
        <v>0</v>
      </c>
      <c r="DA11" s="152"/>
      <c r="DB11" s="153"/>
      <c r="DC11" s="154"/>
    </row>
    <row r="12" spans="1:107" ht="21" customHeight="1">
      <c r="A12" s="54" t="s">
        <v>22</v>
      </c>
      <c r="B12" s="7">
        <v>1080</v>
      </c>
      <c r="C12" s="8">
        <f t="shared" si="21"/>
        <v>810</v>
      </c>
      <c r="D12" s="8">
        <f t="shared" si="22"/>
        <v>1665</v>
      </c>
      <c r="E12" s="31">
        <f t="shared" si="0"/>
        <v>20.555555555555554</v>
      </c>
      <c r="F12" s="52">
        <f t="shared" si="23"/>
        <v>450</v>
      </c>
      <c r="G12" s="9">
        <f t="shared" si="24"/>
        <v>450</v>
      </c>
      <c r="H12" s="9">
        <f t="shared" si="25"/>
        <v>1125</v>
      </c>
      <c r="I12" s="31">
        <f t="shared" si="1"/>
        <v>25</v>
      </c>
      <c r="J12" s="50">
        <v>80</v>
      </c>
      <c r="K12" s="9">
        <v>80</v>
      </c>
      <c r="L12" s="10">
        <v>200</v>
      </c>
      <c r="M12" s="14">
        <f t="shared" si="2"/>
        <v>25</v>
      </c>
      <c r="N12" s="48">
        <v>370</v>
      </c>
      <c r="O12" s="11">
        <v>370</v>
      </c>
      <c r="P12" s="12">
        <v>925</v>
      </c>
      <c r="Q12" s="14">
        <f t="shared" si="3"/>
        <v>25</v>
      </c>
      <c r="R12" s="48"/>
      <c r="S12" s="11"/>
      <c r="T12" s="11"/>
      <c r="U12" s="14" t="e">
        <f t="shared" si="4"/>
        <v>#DIV/0!</v>
      </c>
      <c r="V12" s="124" t="s">
        <v>22</v>
      </c>
      <c r="W12" s="125"/>
      <c r="X12" s="125"/>
      <c r="Y12" s="126"/>
      <c r="Z12" s="13"/>
      <c r="AA12" s="12"/>
      <c r="AB12" s="12"/>
      <c r="AC12" s="14" t="e">
        <f t="shared" si="5"/>
        <v>#DIV/0!</v>
      </c>
      <c r="AD12" s="13"/>
      <c r="AE12" s="12"/>
      <c r="AF12" s="12"/>
      <c r="AG12" s="14" t="e">
        <f t="shared" si="6"/>
        <v>#DIV/0!</v>
      </c>
      <c r="AH12" s="13"/>
      <c r="AI12" s="12"/>
      <c r="AJ12" s="12"/>
      <c r="AK12" s="14" t="e">
        <f t="shared" si="7"/>
        <v>#DIV/0!</v>
      </c>
      <c r="AL12" s="13"/>
      <c r="AM12" s="12"/>
      <c r="AN12" s="12"/>
      <c r="AO12" s="14" t="e">
        <f t="shared" si="8"/>
        <v>#DIV/0!</v>
      </c>
      <c r="AP12" s="13"/>
      <c r="AQ12" s="12"/>
      <c r="AR12" s="12"/>
      <c r="AS12" s="14" t="e">
        <f t="shared" si="9"/>
        <v>#DIV/0!</v>
      </c>
      <c r="AT12" s="13"/>
      <c r="AU12" s="12"/>
      <c r="AV12" s="12"/>
      <c r="AW12" s="27" t="e">
        <f t="shared" si="10"/>
        <v>#DIV/0!</v>
      </c>
      <c r="AX12" s="44"/>
      <c r="AY12" s="43"/>
      <c r="AZ12" s="43"/>
      <c r="BA12" s="27"/>
      <c r="BB12" s="44"/>
      <c r="BC12" s="43"/>
      <c r="BD12" s="43"/>
      <c r="BE12" s="27"/>
      <c r="BF12" s="39"/>
      <c r="BG12" s="40"/>
      <c r="BH12" s="40"/>
      <c r="BI12" s="27" t="e">
        <f t="shared" si="11"/>
        <v>#DIV/0!</v>
      </c>
      <c r="BJ12" s="41"/>
      <c r="BK12" s="35"/>
      <c r="BL12" s="35"/>
      <c r="BM12" s="35"/>
      <c r="BN12" s="48">
        <v>240</v>
      </c>
      <c r="BO12" s="11">
        <v>240</v>
      </c>
      <c r="BP12" s="11">
        <v>480</v>
      </c>
      <c r="BQ12" s="27">
        <f t="shared" si="12"/>
        <v>20</v>
      </c>
      <c r="BR12" s="48"/>
      <c r="BS12" s="11"/>
      <c r="BT12" s="11"/>
      <c r="BU12" s="27" t="e">
        <f t="shared" si="13"/>
        <v>#DIV/0!</v>
      </c>
      <c r="BV12" s="48">
        <v>120</v>
      </c>
      <c r="BW12" s="12">
        <v>120</v>
      </c>
      <c r="BX12" s="12">
        <v>60</v>
      </c>
      <c r="BY12" s="27">
        <f t="shared" si="14"/>
        <v>5</v>
      </c>
      <c r="BZ12" s="36">
        <v>270</v>
      </c>
      <c r="CA12" s="43"/>
      <c r="CB12" s="43"/>
      <c r="CC12" s="27" t="e">
        <f t="shared" si="15"/>
        <v>#DIV/0!</v>
      </c>
      <c r="CD12" s="48"/>
      <c r="CE12" s="11"/>
      <c r="CF12" s="11"/>
      <c r="CG12" s="27" t="e">
        <f t="shared" si="16"/>
        <v>#DIV/0!</v>
      </c>
      <c r="CH12" s="74"/>
      <c r="CI12" s="54" t="s">
        <v>22</v>
      </c>
      <c r="CJ12" s="7">
        <v>880</v>
      </c>
      <c r="CK12" s="8">
        <f t="shared" si="26"/>
        <v>0</v>
      </c>
      <c r="CL12" s="8">
        <f t="shared" si="27"/>
        <v>0</v>
      </c>
      <c r="CM12" s="31" t="e">
        <f t="shared" si="17"/>
        <v>#DIV/0!</v>
      </c>
      <c r="CN12" s="48"/>
      <c r="CO12" s="11"/>
      <c r="CP12" s="11"/>
      <c r="CQ12" s="27" t="e">
        <f t="shared" si="18"/>
        <v>#DIV/0!</v>
      </c>
      <c r="CR12" s="48"/>
      <c r="CS12" s="11"/>
      <c r="CT12" s="11"/>
      <c r="CU12" s="27" t="e">
        <f t="shared" si="19"/>
        <v>#DIV/0!</v>
      </c>
      <c r="CV12" s="48"/>
      <c r="CW12" s="11"/>
      <c r="CX12" s="11"/>
      <c r="CY12" s="27" t="e">
        <f t="shared" si="20"/>
        <v>#DIV/0!</v>
      </c>
      <c r="CZ12" s="148">
        <f t="shared" si="28"/>
        <v>212</v>
      </c>
      <c r="DA12" s="152"/>
      <c r="DB12" s="153">
        <v>212</v>
      </c>
      <c r="DC12" s="154"/>
    </row>
    <row r="13" spans="1:107" ht="35.25" customHeight="1">
      <c r="A13" s="55" t="s">
        <v>14</v>
      </c>
      <c r="B13" s="7">
        <v>7021</v>
      </c>
      <c r="C13" s="8">
        <f t="shared" si="21"/>
        <v>6581</v>
      </c>
      <c r="D13" s="8">
        <f t="shared" si="22"/>
        <v>25000</v>
      </c>
      <c r="E13" s="31">
        <f t="shared" si="0"/>
        <v>37.988147697918251</v>
      </c>
      <c r="F13" s="52">
        <f t="shared" si="23"/>
        <v>6581</v>
      </c>
      <c r="G13" s="9">
        <f t="shared" si="24"/>
        <v>6581</v>
      </c>
      <c r="H13" s="9">
        <f t="shared" si="25"/>
        <v>25000</v>
      </c>
      <c r="I13" s="31">
        <f t="shared" si="1"/>
        <v>37.988147697918251</v>
      </c>
      <c r="J13" s="50">
        <v>6581</v>
      </c>
      <c r="K13" s="9">
        <v>6581</v>
      </c>
      <c r="L13" s="10">
        <v>25000</v>
      </c>
      <c r="M13" s="14">
        <f t="shared" si="2"/>
        <v>37.988147697918251</v>
      </c>
      <c r="N13" s="48"/>
      <c r="O13" s="11"/>
      <c r="P13" s="12"/>
      <c r="Q13" s="14" t="e">
        <f t="shared" si="3"/>
        <v>#DIV/0!</v>
      </c>
      <c r="R13" s="48"/>
      <c r="S13" s="11"/>
      <c r="T13" s="11"/>
      <c r="U13" s="14" t="e">
        <f t="shared" si="4"/>
        <v>#DIV/0!</v>
      </c>
      <c r="V13" s="124" t="s">
        <v>14</v>
      </c>
      <c r="W13" s="125"/>
      <c r="X13" s="125"/>
      <c r="Y13" s="126"/>
      <c r="Z13" s="13"/>
      <c r="AA13" s="12"/>
      <c r="AB13" s="12"/>
      <c r="AC13" s="14" t="e">
        <f t="shared" si="5"/>
        <v>#DIV/0!</v>
      </c>
      <c r="AD13" s="13"/>
      <c r="AE13" s="12"/>
      <c r="AF13" s="12"/>
      <c r="AG13" s="14" t="e">
        <f t="shared" si="6"/>
        <v>#DIV/0!</v>
      </c>
      <c r="AH13" s="13"/>
      <c r="AI13" s="12"/>
      <c r="AJ13" s="12"/>
      <c r="AK13" s="14" t="e">
        <f t="shared" si="7"/>
        <v>#DIV/0!</v>
      </c>
      <c r="AL13" s="13"/>
      <c r="AM13" s="12"/>
      <c r="AN13" s="12"/>
      <c r="AO13" s="14" t="e">
        <f t="shared" si="8"/>
        <v>#DIV/0!</v>
      </c>
      <c r="AP13" s="13"/>
      <c r="AQ13" s="12"/>
      <c r="AR13" s="12"/>
      <c r="AS13" s="14" t="e">
        <f t="shared" si="9"/>
        <v>#DIV/0!</v>
      </c>
      <c r="AT13" s="13"/>
      <c r="AU13" s="12"/>
      <c r="AV13" s="12"/>
      <c r="AW13" s="27" t="e">
        <f t="shared" si="10"/>
        <v>#DIV/0!</v>
      </c>
      <c r="AX13" s="44"/>
      <c r="AY13" s="43"/>
      <c r="AZ13" s="43"/>
      <c r="BA13" s="27"/>
      <c r="BB13" s="44"/>
      <c r="BC13" s="43"/>
      <c r="BD13" s="43"/>
      <c r="BE13" s="27"/>
      <c r="BF13" s="39"/>
      <c r="BG13" s="40"/>
      <c r="BH13" s="40"/>
      <c r="BI13" s="27" t="e">
        <f t="shared" si="11"/>
        <v>#DIV/0!</v>
      </c>
      <c r="BJ13" s="41"/>
      <c r="BK13" s="35"/>
      <c r="BL13" s="35"/>
      <c r="BM13" s="35"/>
      <c r="BN13" s="48"/>
      <c r="BO13" s="11"/>
      <c r="BP13" s="11"/>
      <c r="BQ13" s="27" t="e">
        <f t="shared" si="12"/>
        <v>#DIV/0!</v>
      </c>
      <c r="BR13" s="48"/>
      <c r="BS13" s="11"/>
      <c r="BT13" s="11"/>
      <c r="BU13" s="27" t="e">
        <f t="shared" si="13"/>
        <v>#DIV/0!</v>
      </c>
      <c r="BV13" s="48"/>
      <c r="BW13" s="11"/>
      <c r="BX13" s="11"/>
      <c r="BY13" s="27" t="e">
        <f t="shared" si="14"/>
        <v>#DIV/0!</v>
      </c>
      <c r="BZ13" s="36"/>
      <c r="CA13" s="43"/>
      <c r="CB13" s="43"/>
      <c r="CC13" s="27" t="e">
        <f t="shared" si="15"/>
        <v>#DIV/0!</v>
      </c>
      <c r="CD13" s="48"/>
      <c r="CE13" s="11"/>
      <c r="CF13" s="11"/>
      <c r="CG13" s="27" t="e">
        <f t="shared" si="16"/>
        <v>#DIV/0!</v>
      </c>
      <c r="CH13" s="74">
        <v>5000</v>
      </c>
      <c r="CI13" s="55" t="s">
        <v>14</v>
      </c>
      <c r="CJ13" s="7">
        <v>6737</v>
      </c>
      <c r="CK13" s="8">
        <f t="shared" si="26"/>
        <v>0</v>
      </c>
      <c r="CL13" s="8">
        <f t="shared" si="27"/>
        <v>0</v>
      </c>
      <c r="CM13" s="31" t="e">
        <f t="shared" si="17"/>
        <v>#DIV/0!</v>
      </c>
      <c r="CN13" s="48"/>
      <c r="CO13" s="11"/>
      <c r="CP13" s="11"/>
      <c r="CQ13" s="27" t="e">
        <f t="shared" si="18"/>
        <v>#DIV/0!</v>
      </c>
      <c r="CR13" s="48"/>
      <c r="CS13" s="11"/>
      <c r="CT13" s="11"/>
      <c r="CU13" s="27" t="e">
        <f t="shared" si="19"/>
        <v>#DIV/0!</v>
      </c>
      <c r="CV13" s="48"/>
      <c r="CW13" s="11"/>
      <c r="CX13" s="11"/>
      <c r="CY13" s="27" t="e">
        <f t="shared" si="20"/>
        <v>#DIV/0!</v>
      </c>
      <c r="CZ13" s="148">
        <f t="shared" si="28"/>
        <v>0</v>
      </c>
      <c r="DA13" s="152"/>
      <c r="DB13" s="153"/>
      <c r="DC13" s="154"/>
    </row>
    <row r="14" spans="1:107" ht="28.5" customHeight="1">
      <c r="A14" s="54" t="s">
        <v>21</v>
      </c>
      <c r="B14" s="7">
        <v>4219</v>
      </c>
      <c r="C14" s="8">
        <f t="shared" si="21"/>
        <v>2474</v>
      </c>
      <c r="D14" s="8">
        <f t="shared" si="22"/>
        <v>3908</v>
      </c>
      <c r="E14" s="31">
        <f t="shared" si="0"/>
        <v>15.796281325788197</v>
      </c>
      <c r="F14" s="52">
        <f t="shared" si="23"/>
        <v>2474</v>
      </c>
      <c r="G14" s="9">
        <f t="shared" si="24"/>
        <v>2474</v>
      </c>
      <c r="H14" s="9">
        <f t="shared" si="25"/>
        <v>3908</v>
      </c>
      <c r="I14" s="31">
        <f t="shared" si="1"/>
        <v>15.796281325788197</v>
      </c>
      <c r="J14" s="50">
        <v>1486</v>
      </c>
      <c r="K14" s="9">
        <v>1486</v>
      </c>
      <c r="L14" s="10">
        <v>2229</v>
      </c>
      <c r="M14" s="14">
        <f t="shared" si="2"/>
        <v>15</v>
      </c>
      <c r="N14" s="48">
        <v>988</v>
      </c>
      <c r="O14" s="12">
        <v>988</v>
      </c>
      <c r="P14" s="12">
        <v>1679</v>
      </c>
      <c r="Q14" s="14">
        <f t="shared" si="3"/>
        <v>16.993927125506072</v>
      </c>
      <c r="R14" s="49"/>
      <c r="S14" s="11"/>
      <c r="T14" s="11"/>
      <c r="U14" s="14" t="e">
        <f t="shared" si="4"/>
        <v>#DIV/0!</v>
      </c>
      <c r="V14" s="124" t="s">
        <v>21</v>
      </c>
      <c r="W14" s="125"/>
      <c r="X14" s="125"/>
      <c r="Y14" s="126"/>
      <c r="Z14" s="13"/>
      <c r="AA14" s="12"/>
      <c r="AB14" s="12"/>
      <c r="AC14" s="14" t="e">
        <f t="shared" si="5"/>
        <v>#DIV/0!</v>
      </c>
      <c r="AD14" s="13"/>
      <c r="AE14" s="12"/>
      <c r="AF14" s="12"/>
      <c r="AG14" s="14" t="e">
        <f t="shared" si="6"/>
        <v>#DIV/0!</v>
      </c>
      <c r="AH14" s="13"/>
      <c r="AI14" s="12"/>
      <c r="AJ14" s="12"/>
      <c r="AK14" s="14" t="e">
        <f t="shared" si="7"/>
        <v>#DIV/0!</v>
      </c>
      <c r="AL14" s="13"/>
      <c r="AM14" s="12"/>
      <c r="AN14" s="12"/>
      <c r="AO14" s="14" t="e">
        <f t="shared" si="8"/>
        <v>#DIV/0!</v>
      </c>
      <c r="AP14" s="13"/>
      <c r="AQ14" s="12"/>
      <c r="AR14" s="12"/>
      <c r="AS14" s="14" t="e">
        <f t="shared" si="9"/>
        <v>#DIV/0!</v>
      </c>
      <c r="AT14" s="13"/>
      <c r="AU14" s="12"/>
      <c r="AV14" s="12"/>
      <c r="AW14" s="27" t="e">
        <f t="shared" si="10"/>
        <v>#DIV/0!</v>
      </c>
      <c r="AX14" s="44"/>
      <c r="AY14" s="43"/>
      <c r="AZ14" s="43"/>
      <c r="BA14" s="27"/>
      <c r="BB14" s="44"/>
      <c r="BC14" s="43"/>
      <c r="BD14" s="43"/>
      <c r="BE14" s="27"/>
      <c r="BF14" s="39"/>
      <c r="BG14" s="40"/>
      <c r="BH14" s="40"/>
      <c r="BI14" s="27" t="e">
        <f t="shared" si="11"/>
        <v>#DIV/0!</v>
      </c>
      <c r="BJ14" s="41"/>
      <c r="BK14" s="35"/>
      <c r="BL14" s="35"/>
      <c r="BM14" s="35"/>
      <c r="BN14" s="49"/>
      <c r="BO14" s="11"/>
      <c r="BP14" s="11"/>
      <c r="BQ14" s="27" t="e">
        <f t="shared" si="12"/>
        <v>#DIV/0!</v>
      </c>
      <c r="BR14" s="49"/>
      <c r="BS14" s="11"/>
      <c r="BT14" s="11"/>
      <c r="BU14" s="27" t="e">
        <f t="shared" si="13"/>
        <v>#DIV/0!</v>
      </c>
      <c r="BV14" s="49"/>
      <c r="BW14" s="11"/>
      <c r="BX14" s="11"/>
      <c r="BY14" s="27" t="e">
        <f t="shared" si="14"/>
        <v>#DIV/0!</v>
      </c>
      <c r="BZ14" s="36">
        <v>1231</v>
      </c>
      <c r="CA14" s="43"/>
      <c r="CB14" s="43"/>
      <c r="CC14" s="27" t="e">
        <f t="shared" si="15"/>
        <v>#DIV/0!</v>
      </c>
      <c r="CD14" s="49"/>
      <c r="CE14" s="11"/>
      <c r="CF14" s="11"/>
      <c r="CG14" s="27" t="e">
        <f t="shared" si="16"/>
        <v>#DIV/0!</v>
      </c>
      <c r="CH14" s="74"/>
      <c r="CI14" s="54" t="s">
        <v>21</v>
      </c>
      <c r="CJ14" s="7">
        <v>4855</v>
      </c>
      <c r="CK14" s="8">
        <f t="shared" si="26"/>
        <v>0</v>
      </c>
      <c r="CL14" s="8">
        <f t="shared" si="27"/>
        <v>0</v>
      </c>
      <c r="CM14" s="31" t="e">
        <f t="shared" si="17"/>
        <v>#DIV/0!</v>
      </c>
      <c r="CN14" s="49"/>
      <c r="CO14" s="11"/>
      <c r="CP14" s="11"/>
      <c r="CQ14" s="27" t="e">
        <f t="shared" si="18"/>
        <v>#DIV/0!</v>
      </c>
      <c r="CR14" s="49"/>
      <c r="CS14" s="11"/>
      <c r="CT14" s="11"/>
      <c r="CU14" s="27" t="e">
        <f t="shared" si="19"/>
        <v>#DIV/0!</v>
      </c>
      <c r="CV14" s="49"/>
      <c r="CW14" s="11"/>
      <c r="CX14" s="11"/>
      <c r="CY14" s="27" t="e">
        <f t="shared" si="20"/>
        <v>#DIV/0!</v>
      </c>
      <c r="CZ14" s="148">
        <f t="shared" si="28"/>
        <v>0</v>
      </c>
      <c r="DA14" s="152"/>
      <c r="DB14" s="153"/>
      <c r="DC14" s="154"/>
    </row>
    <row r="15" spans="1:107" ht="21" customHeight="1">
      <c r="A15" s="55" t="s">
        <v>16</v>
      </c>
      <c r="B15" s="16">
        <v>387</v>
      </c>
      <c r="C15" s="8">
        <f t="shared" si="21"/>
        <v>279</v>
      </c>
      <c r="D15" s="8">
        <f t="shared" si="22"/>
        <v>279</v>
      </c>
      <c r="E15" s="31">
        <f t="shared" si="0"/>
        <v>10</v>
      </c>
      <c r="F15" s="52">
        <f t="shared" si="23"/>
        <v>279</v>
      </c>
      <c r="G15" s="9">
        <f t="shared" si="24"/>
        <v>279</v>
      </c>
      <c r="H15" s="9">
        <f t="shared" si="25"/>
        <v>279</v>
      </c>
      <c r="I15" s="31">
        <f t="shared" si="1"/>
        <v>10</v>
      </c>
      <c r="J15" s="50">
        <v>279</v>
      </c>
      <c r="K15" s="9">
        <v>279</v>
      </c>
      <c r="L15" s="10">
        <v>279</v>
      </c>
      <c r="M15" s="14">
        <f t="shared" si="2"/>
        <v>10</v>
      </c>
      <c r="N15" s="48"/>
      <c r="O15" s="11"/>
      <c r="P15" s="12"/>
      <c r="Q15" s="14" t="e">
        <f t="shared" si="3"/>
        <v>#DIV/0!</v>
      </c>
      <c r="R15" s="49">
        <v>192</v>
      </c>
      <c r="S15" s="11">
        <v>192</v>
      </c>
      <c r="T15" s="11">
        <v>88</v>
      </c>
      <c r="U15" s="14">
        <f t="shared" si="4"/>
        <v>4.583333333333333</v>
      </c>
      <c r="V15" s="124" t="s">
        <v>16</v>
      </c>
      <c r="W15" s="125"/>
      <c r="X15" s="125"/>
      <c r="Y15" s="126"/>
      <c r="Z15" s="13"/>
      <c r="AA15" s="12"/>
      <c r="AB15" s="12"/>
      <c r="AC15" s="14" t="e">
        <f t="shared" si="5"/>
        <v>#DIV/0!</v>
      </c>
      <c r="AD15" s="13"/>
      <c r="AE15" s="12"/>
      <c r="AF15" s="12"/>
      <c r="AG15" s="14" t="e">
        <f t="shared" si="6"/>
        <v>#DIV/0!</v>
      </c>
      <c r="AH15" s="13"/>
      <c r="AI15" s="12"/>
      <c r="AJ15" s="12"/>
      <c r="AK15" s="14" t="e">
        <f t="shared" si="7"/>
        <v>#DIV/0!</v>
      </c>
      <c r="AL15" s="13"/>
      <c r="AM15" s="12"/>
      <c r="AN15" s="12"/>
      <c r="AO15" s="14" t="e">
        <f t="shared" si="8"/>
        <v>#DIV/0!</v>
      </c>
      <c r="AP15" s="13"/>
      <c r="AQ15" s="12"/>
      <c r="AR15" s="12"/>
      <c r="AS15" s="14" t="e">
        <f t="shared" si="9"/>
        <v>#DIV/0!</v>
      </c>
      <c r="AT15" s="13"/>
      <c r="AU15" s="12"/>
      <c r="AV15" s="12"/>
      <c r="AW15" s="27" t="e">
        <f t="shared" si="10"/>
        <v>#DIV/0!</v>
      </c>
      <c r="AX15" s="44"/>
      <c r="AY15" s="43"/>
      <c r="AZ15" s="43"/>
      <c r="BA15" s="27"/>
      <c r="BB15" s="44"/>
      <c r="BC15" s="43"/>
      <c r="BD15" s="43"/>
      <c r="BE15" s="27"/>
      <c r="BF15" s="39"/>
      <c r="BG15" s="40"/>
      <c r="BH15" s="40"/>
      <c r="BI15" s="27" t="e">
        <f t="shared" si="11"/>
        <v>#DIV/0!</v>
      </c>
      <c r="BJ15" s="41"/>
      <c r="BK15" s="35"/>
      <c r="BL15" s="35"/>
      <c r="BM15" s="35"/>
      <c r="BN15" s="49"/>
      <c r="BO15" s="11"/>
      <c r="BP15" s="11"/>
      <c r="BQ15" s="27" t="e">
        <f t="shared" si="12"/>
        <v>#DIV/0!</v>
      </c>
      <c r="BR15" s="49"/>
      <c r="BS15" s="11"/>
      <c r="BT15" s="11"/>
      <c r="BU15" s="27" t="e">
        <f t="shared" si="13"/>
        <v>#DIV/0!</v>
      </c>
      <c r="BV15" s="49"/>
      <c r="BW15" s="11"/>
      <c r="BX15" s="11"/>
      <c r="BY15" s="27" t="e">
        <f t="shared" si="14"/>
        <v>#DIV/0!</v>
      </c>
      <c r="BZ15" s="36">
        <v>108</v>
      </c>
      <c r="CA15" s="43"/>
      <c r="CB15" s="43"/>
      <c r="CC15" s="27" t="e">
        <f t="shared" si="15"/>
        <v>#DIV/0!</v>
      </c>
      <c r="CD15" s="49"/>
      <c r="CE15" s="11"/>
      <c r="CF15" s="11"/>
      <c r="CG15" s="27" t="e">
        <f t="shared" si="16"/>
        <v>#DIV/0!</v>
      </c>
      <c r="CH15" s="74"/>
      <c r="CI15" s="55" t="s">
        <v>16</v>
      </c>
      <c r="CJ15" s="16">
        <v>752</v>
      </c>
      <c r="CK15" s="8">
        <f t="shared" si="26"/>
        <v>192</v>
      </c>
      <c r="CL15" s="8">
        <f t="shared" si="27"/>
        <v>88</v>
      </c>
      <c r="CM15" s="31">
        <f t="shared" si="17"/>
        <v>4.583333333333333</v>
      </c>
      <c r="CN15" s="49">
        <v>243</v>
      </c>
      <c r="CO15" s="11"/>
      <c r="CP15" s="11"/>
      <c r="CQ15" s="27" t="e">
        <f t="shared" si="18"/>
        <v>#DIV/0!</v>
      </c>
      <c r="CR15" s="49">
        <v>192</v>
      </c>
      <c r="CS15" s="11">
        <v>192</v>
      </c>
      <c r="CT15" s="11">
        <v>88</v>
      </c>
      <c r="CU15" s="27">
        <f t="shared" si="19"/>
        <v>4.583333333333333</v>
      </c>
      <c r="CV15" s="49"/>
      <c r="CW15" s="11"/>
      <c r="CX15" s="11"/>
      <c r="CY15" s="27" t="e">
        <f t="shared" si="20"/>
        <v>#DIV/0!</v>
      </c>
      <c r="CZ15" s="148">
        <f t="shared" si="28"/>
        <v>0</v>
      </c>
      <c r="DA15" s="152"/>
      <c r="DB15" s="153"/>
      <c r="DC15" s="154"/>
    </row>
    <row r="16" spans="1:107" ht="24" customHeight="1">
      <c r="A16" s="54" t="s">
        <v>10</v>
      </c>
      <c r="B16" s="7">
        <v>3424</v>
      </c>
      <c r="C16" s="8">
        <f t="shared" si="21"/>
        <v>2824</v>
      </c>
      <c r="D16" s="8">
        <f t="shared" si="22"/>
        <v>5159</v>
      </c>
      <c r="E16" s="31">
        <f t="shared" si="0"/>
        <v>18.268413597733712</v>
      </c>
      <c r="F16" s="52">
        <f t="shared" si="23"/>
        <v>2417</v>
      </c>
      <c r="G16" s="9">
        <f t="shared" si="24"/>
        <v>2417</v>
      </c>
      <c r="H16" s="9">
        <f t="shared" si="25"/>
        <v>4834</v>
      </c>
      <c r="I16" s="31">
        <f t="shared" si="1"/>
        <v>20</v>
      </c>
      <c r="J16" s="50">
        <v>2417</v>
      </c>
      <c r="K16" s="9">
        <v>2417</v>
      </c>
      <c r="L16" s="10">
        <v>4834</v>
      </c>
      <c r="M16" s="14">
        <f t="shared" si="2"/>
        <v>20</v>
      </c>
      <c r="N16" s="48"/>
      <c r="O16" s="12"/>
      <c r="P16" s="12"/>
      <c r="Q16" s="14" t="e">
        <f t="shared" si="3"/>
        <v>#DIV/0!</v>
      </c>
      <c r="R16" s="48">
        <v>100</v>
      </c>
      <c r="S16" s="11">
        <v>100</v>
      </c>
      <c r="T16" s="11">
        <v>35</v>
      </c>
      <c r="U16" s="14">
        <f t="shared" si="4"/>
        <v>3.5</v>
      </c>
      <c r="V16" s="124" t="s">
        <v>10</v>
      </c>
      <c r="W16" s="125"/>
      <c r="X16" s="125"/>
      <c r="Y16" s="126"/>
      <c r="Z16" s="13"/>
      <c r="AA16" s="12"/>
      <c r="AB16" s="12"/>
      <c r="AC16" s="14" t="e">
        <f t="shared" si="5"/>
        <v>#DIV/0!</v>
      </c>
      <c r="AD16" s="13"/>
      <c r="AE16" s="12"/>
      <c r="AF16" s="12"/>
      <c r="AG16" s="14" t="e">
        <f t="shared" si="6"/>
        <v>#DIV/0!</v>
      </c>
      <c r="AH16" s="13"/>
      <c r="AI16" s="12"/>
      <c r="AJ16" s="12"/>
      <c r="AK16" s="14" t="e">
        <f t="shared" si="7"/>
        <v>#DIV/0!</v>
      </c>
      <c r="AL16" s="13"/>
      <c r="AM16" s="12"/>
      <c r="AN16" s="12"/>
      <c r="AO16" s="14" t="e">
        <f t="shared" si="8"/>
        <v>#DIV/0!</v>
      </c>
      <c r="AP16" s="13"/>
      <c r="AQ16" s="12"/>
      <c r="AR16" s="12"/>
      <c r="AS16" s="14" t="e">
        <f t="shared" si="9"/>
        <v>#DIV/0!</v>
      </c>
      <c r="AT16" s="13"/>
      <c r="AU16" s="12"/>
      <c r="AV16" s="12"/>
      <c r="AW16" s="27" t="e">
        <f t="shared" si="10"/>
        <v>#DIV/0!</v>
      </c>
      <c r="AX16" s="44"/>
      <c r="AY16" s="43"/>
      <c r="AZ16" s="43"/>
      <c r="BA16" s="27"/>
      <c r="BB16" s="44"/>
      <c r="BC16" s="43"/>
      <c r="BD16" s="43"/>
      <c r="BE16" s="27"/>
      <c r="BF16" s="39"/>
      <c r="BG16" s="40"/>
      <c r="BH16" s="40"/>
      <c r="BI16" s="27" t="e">
        <f t="shared" si="11"/>
        <v>#DIV/0!</v>
      </c>
      <c r="BJ16" s="41"/>
      <c r="BK16" s="35"/>
      <c r="BL16" s="35"/>
      <c r="BM16" s="35"/>
      <c r="BN16" s="48"/>
      <c r="BO16" s="11"/>
      <c r="BP16" s="11"/>
      <c r="BQ16" s="27" t="e">
        <f t="shared" si="12"/>
        <v>#DIV/0!</v>
      </c>
      <c r="BR16" s="48"/>
      <c r="BS16" s="11"/>
      <c r="BT16" s="11"/>
      <c r="BU16" s="27" t="e">
        <f t="shared" si="13"/>
        <v>#DIV/0!</v>
      </c>
      <c r="BV16" s="48">
        <v>407</v>
      </c>
      <c r="BW16" s="12">
        <v>407</v>
      </c>
      <c r="BX16" s="12">
        <v>325</v>
      </c>
      <c r="BY16" s="27">
        <f t="shared" si="14"/>
        <v>7.9852579852579852</v>
      </c>
      <c r="BZ16" s="36">
        <v>600</v>
      </c>
      <c r="CA16" s="43"/>
      <c r="CB16" s="43"/>
      <c r="CC16" s="27" t="e">
        <f t="shared" si="15"/>
        <v>#DIV/0!</v>
      </c>
      <c r="CD16" s="48"/>
      <c r="CE16" s="11"/>
      <c r="CF16" s="11"/>
      <c r="CG16" s="27" t="e">
        <f t="shared" si="16"/>
        <v>#DIV/0!</v>
      </c>
      <c r="CH16" s="74">
        <v>1600</v>
      </c>
      <c r="CI16" s="54" t="s">
        <v>10</v>
      </c>
      <c r="CJ16" s="7">
        <v>2495</v>
      </c>
      <c r="CK16" s="8">
        <f t="shared" si="26"/>
        <v>100</v>
      </c>
      <c r="CL16" s="8">
        <f t="shared" si="27"/>
        <v>35</v>
      </c>
      <c r="CM16" s="31">
        <f t="shared" si="17"/>
        <v>3.5</v>
      </c>
      <c r="CN16" s="48"/>
      <c r="CO16" s="11"/>
      <c r="CP16" s="11"/>
      <c r="CQ16" s="27" t="e">
        <f t="shared" si="18"/>
        <v>#DIV/0!</v>
      </c>
      <c r="CR16" s="48">
        <v>100</v>
      </c>
      <c r="CS16" s="11">
        <v>100</v>
      </c>
      <c r="CT16" s="11">
        <v>35</v>
      </c>
      <c r="CU16" s="27">
        <f t="shared" si="19"/>
        <v>3.5</v>
      </c>
      <c r="CV16" s="48"/>
      <c r="CW16" s="11"/>
      <c r="CX16" s="11"/>
      <c r="CY16" s="27" t="e">
        <f t="shared" si="20"/>
        <v>#DIV/0!</v>
      </c>
      <c r="CZ16" s="148">
        <f t="shared" si="28"/>
        <v>0</v>
      </c>
      <c r="DA16" s="152"/>
      <c r="DB16" s="153"/>
      <c r="DC16" s="154"/>
    </row>
    <row r="17" spans="1:107" ht="21.75" customHeight="1">
      <c r="A17" s="55" t="s">
        <v>51</v>
      </c>
      <c r="B17" s="7">
        <v>660</v>
      </c>
      <c r="C17" s="8">
        <f t="shared" si="21"/>
        <v>526</v>
      </c>
      <c r="D17" s="8">
        <f t="shared" si="22"/>
        <v>658</v>
      </c>
      <c r="E17" s="31">
        <f t="shared" si="0"/>
        <v>12.509505703422052</v>
      </c>
      <c r="F17" s="52">
        <f t="shared" si="23"/>
        <v>0</v>
      </c>
      <c r="G17" s="9">
        <f t="shared" si="24"/>
        <v>0</v>
      </c>
      <c r="H17" s="9">
        <f t="shared" si="25"/>
        <v>0</v>
      </c>
      <c r="I17" s="31" t="e">
        <f t="shared" si="1"/>
        <v>#DIV/0!</v>
      </c>
      <c r="J17" s="50"/>
      <c r="K17" s="9"/>
      <c r="L17" s="10"/>
      <c r="M17" s="14" t="e">
        <f t="shared" si="2"/>
        <v>#DIV/0!</v>
      </c>
      <c r="N17" s="48"/>
      <c r="O17" s="11"/>
      <c r="P17" s="12"/>
      <c r="Q17" s="14" t="e">
        <f t="shared" si="3"/>
        <v>#DIV/0!</v>
      </c>
      <c r="R17" s="48"/>
      <c r="S17" s="11"/>
      <c r="T17" s="11"/>
      <c r="U17" s="14" t="e">
        <f t="shared" si="4"/>
        <v>#DIV/0!</v>
      </c>
      <c r="V17" s="124" t="s">
        <v>51</v>
      </c>
      <c r="W17" s="125"/>
      <c r="X17" s="125"/>
      <c r="Y17" s="126"/>
      <c r="Z17" s="13"/>
      <c r="AA17" s="12"/>
      <c r="AB17" s="12"/>
      <c r="AC17" s="14" t="e">
        <f t="shared" si="5"/>
        <v>#DIV/0!</v>
      </c>
      <c r="AD17" s="13"/>
      <c r="AE17" s="12"/>
      <c r="AF17" s="12"/>
      <c r="AG17" s="14" t="e">
        <f t="shared" si="6"/>
        <v>#DIV/0!</v>
      </c>
      <c r="AH17" s="13"/>
      <c r="AI17" s="12"/>
      <c r="AJ17" s="12"/>
      <c r="AK17" s="14" t="e">
        <f t="shared" si="7"/>
        <v>#DIV/0!</v>
      </c>
      <c r="AL17" s="13"/>
      <c r="AM17" s="12"/>
      <c r="AN17" s="12"/>
      <c r="AO17" s="14" t="e">
        <f t="shared" si="8"/>
        <v>#DIV/0!</v>
      </c>
      <c r="AP17" s="13"/>
      <c r="AQ17" s="12"/>
      <c r="AR17" s="12"/>
      <c r="AS17" s="14" t="e">
        <f t="shared" si="9"/>
        <v>#DIV/0!</v>
      </c>
      <c r="AT17" s="13"/>
      <c r="AU17" s="12"/>
      <c r="AV17" s="12"/>
      <c r="AW17" s="27" t="e">
        <f t="shared" si="10"/>
        <v>#DIV/0!</v>
      </c>
      <c r="AX17" s="44"/>
      <c r="AY17" s="43"/>
      <c r="AZ17" s="43"/>
      <c r="BA17" s="27"/>
      <c r="BB17" s="44"/>
      <c r="BC17" s="43"/>
      <c r="BD17" s="43"/>
      <c r="BE17" s="27"/>
      <c r="BF17" s="39"/>
      <c r="BG17" s="40"/>
      <c r="BH17" s="40"/>
      <c r="BI17" s="27" t="e">
        <f t="shared" si="11"/>
        <v>#DIV/0!</v>
      </c>
      <c r="BJ17" s="41"/>
      <c r="BK17" s="35"/>
      <c r="BL17" s="35"/>
      <c r="BM17" s="35"/>
      <c r="BN17" s="48"/>
      <c r="BO17" s="11"/>
      <c r="BP17" s="11"/>
      <c r="BQ17" s="27" t="e">
        <f t="shared" si="12"/>
        <v>#DIV/0!</v>
      </c>
      <c r="BR17" s="48"/>
      <c r="BS17" s="11"/>
      <c r="BT17" s="11"/>
      <c r="BU17" s="27" t="e">
        <f t="shared" si="13"/>
        <v>#DIV/0!</v>
      </c>
      <c r="BV17" s="48">
        <v>451</v>
      </c>
      <c r="BW17" s="11">
        <v>317</v>
      </c>
      <c r="BX17" s="11">
        <v>358</v>
      </c>
      <c r="BY17" s="27">
        <f t="shared" si="14"/>
        <v>11.293375394321767</v>
      </c>
      <c r="BZ17" s="36"/>
      <c r="CA17" s="43"/>
      <c r="CB17" s="43"/>
      <c r="CC17" s="27" t="e">
        <f t="shared" si="15"/>
        <v>#DIV/0!</v>
      </c>
      <c r="CD17" s="48">
        <v>209</v>
      </c>
      <c r="CE17" s="11">
        <v>209</v>
      </c>
      <c r="CF17" s="11">
        <v>300</v>
      </c>
      <c r="CG17" s="27">
        <f t="shared" si="16"/>
        <v>14.354066985645932</v>
      </c>
      <c r="CH17" s="74"/>
      <c r="CI17" s="55" t="s">
        <v>51</v>
      </c>
      <c r="CJ17" s="7">
        <v>314</v>
      </c>
      <c r="CK17" s="8">
        <f t="shared" si="26"/>
        <v>0</v>
      </c>
      <c r="CL17" s="8">
        <f t="shared" si="27"/>
        <v>0</v>
      </c>
      <c r="CM17" s="31" t="e">
        <f t="shared" si="17"/>
        <v>#DIV/0!</v>
      </c>
      <c r="CN17" s="48"/>
      <c r="CO17" s="11"/>
      <c r="CP17" s="11"/>
      <c r="CQ17" s="27" t="e">
        <f t="shared" si="18"/>
        <v>#DIV/0!</v>
      </c>
      <c r="CR17" s="48"/>
      <c r="CS17" s="11"/>
      <c r="CT17" s="11"/>
      <c r="CU17" s="27" t="e">
        <f t="shared" si="19"/>
        <v>#DIV/0!</v>
      </c>
      <c r="CV17" s="48"/>
      <c r="CW17" s="11"/>
      <c r="CX17" s="11"/>
      <c r="CY17" s="27" t="e">
        <f t="shared" si="20"/>
        <v>#DIV/0!</v>
      </c>
      <c r="CZ17" s="148">
        <f t="shared" si="28"/>
        <v>0</v>
      </c>
      <c r="DA17" s="152"/>
      <c r="DB17" s="153"/>
      <c r="DC17" s="154"/>
    </row>
    <row r="18" spans="1:107" ht="21" customHeight="1">
      <c r="A18" s="56" t="s">
        <v>18</v>
      </c>
      <c r="B18" s="7">
        <v>1310</v>
      </c>
      <c r="C18" s="8">
        <f t="shared" si="21"/>
        <v>910</v>
      </c>
      <c r="D18" s="8">
        <f t="shared" si="22"/>
        <v>2756</v>
      </c>
      <c r="E18" s="31">
        <f t="shared" si="0"/>
        <v>30.285714285714285</v>
      </c>
      <c r="F18" s="52">
        <f t="shared" si="23"/>
        <v>910</v>
      </c>
      <c r="G18" s="9">
        <f t="shared" si="24"/>
        <v>910</v>
      </c>
      <c r="H18" s="9">
        <f t="shared" si="25"/>
        <v>2756</v>
      </c>
      <c r="I18" s="31">
        <f t="shared" si="1"/>
        <v>30.285714285714285</v>
      </c>
      <c r="J18" s="50">
        <v>648</v>
      </c>
      <c r="K18" s="9">
        <v>648</v>
      </c>
      <c r="L18" s="10">
        <v>2230</v>
      </c>
      <c r="M18" s="14">
        <f t="shared" si="2"/>
        <v>34.413580246913583</v>
      </c>
      <c r="N18" s="48">
        <v>262</v>
      </c>
      <c r="O18" s="12">
        <v>262</v>
      </c>
      <c r="P18" s="15">
        <v>526</v>
      </c>
      <c r="Q18" s="14">
        <f t="shared" si="3"/>
        <v>20.076335877862594</v>
      </c>
      <c r="R18" s="48"/>
      <c r="S18" s="11"/>
      <c r="T18" s="11"/>
      <c r="U18" s="14" t="e">
        <f t="shared" si="4"/>
        <v>#DIV/0!</v>
      </c>
      <c r="V18" s="121" t="s">
        <v>18</v>
      </c>
      <c r="W18" s="122"/>
      <c r="X18" s="122"/>
      <c r="Y18" s="123"/>
      <c r="Z18" s="13"/>
      <c r="AA18" s="12"/>
      <c r="AB18" s="12"/>
      <c r="AC18" s="14" t="e">
        <f t="shared" si="5"/>
        <v>#DIV/0!</v>
      </c>
      <c r="AD18" s="13"/>
      <c r="AE18" s="12"/>
      <c r="AF18" s="12"/>
      <c r="AG18" s="14" t="e">
        <f t="shared" si="6"/>
        <v>#DIV/0!</v>
      </c>
      <c r="AH18" s="13"/>
      <c r="AI18" s="12"/>
      <c r="AJ18" s="12"/>
      <c r="AK18" s="14" t="e">
        <f t="shared" si="7"/>
        <v>#DIV/0!</v>
      </c>
      <c r="AL18" s="13"/>
      <c r="AM18" s="12"/>
      <c r="AN18" s="12"/>
      <c r="AO18" s="14" t="e">
        <f t="shared" si="8"/>
        <v>#DIV/0!</v>
      </c>
      <c r="AP18" s="13"/>
      <c r="AQ18" s="12"/>
      <c r="AR18" s="12"/>
      <c r="AS18" s="14" t="e">
        <f t="shared" si="9"/>
        <v>#DIV/0!</v>
      </c>
      <c r="AT18" s="13"/>
      <c r="AU18" s="12"/>
      <c r="AV18" s="12"/>
      <c r="AW18" s="27" t="e">
        <f t="shared" si="10"/>
        <v>#DIV/0!</v>
      </c>
      <c r="AX18" s="44"/>
      <c r="AY18" s="43"/>
      <c r="AZ18" s="43"/>
      <c r="BA18" s="27"/>
      <c r="BB18" s="44"/>
      <c r="BC18" s="43"/>
      <c r="BD18" s="43"/>
      <c r="BE18" s="27"/>
      <c r="BF18" s="39"/>
      <c r="BG18" s="40"/>
      <c r="BH18" s="40"/>
      <c r="BI18" s="27" t="e">
        <f t="shared" si="11"/>
        <v>#DIV/0!</v>
      </c>
      <c r="BJ18" s="41"/>
      <c r="BK18" s="35"/>
      <c r="BL18" s="35"/>
      <c r="BM18" s="35"/>
      <c r="BN18" s="48"/>
      <c r="BO18" s="11"/>
      <c r="BP18" s="11"/>
      <c r="BQ18" s="27" t="e">
        <f t="shared" si="12"/>
        <v>#DIV/0!</v>
      </c>
      <c r="BR18" s="48"/>
      <c r="BS18" s="11"/>
      <c r="BT18" s="11"/>
      <c r="BU18" s="27" t="e">
        <f t="shared" si="13"/>
        <v>#DIV/0!</v>
      </c>
      <c r="BV18" s="48"/>
      <c r="BW18" s="11"/>
      <c r="BX18" s="11"/>
      <c r="BY18" s="27" t="e">
        <f t="shared" si="14"/>
        <v>#DIV/0!</v>
      </c>
      <c r="BZ18" s="36">
        <v>200</v>
      </c>
      <c r="CA18" s="43"/>
      <c r="CB18" s="43"/>
      <c r="CC18" s="27" t="e">
        <f t="shared" si="15"/>
        <v>#DIV/0!</v>
      </c>
      <c r="CD18" s="48"/>
      <c r="CE18" s="11"/>
      <c r="CF18" s="11"/>
      <c r="CG18" s="27" t="e">
        <f t="shared" si="16"/>
        <v>#DIV/0!</v>
      </c>
      <c r="CH18" s="74">
        <v>295</v>
      </c>
      <c r="CI18" s="56" t="s">
        <v>18</v>
      </c>
      <c r="CJ18" s="7">
        <v>960</v>
      </c>
      <c r="CK18" s="8">
        <f t="shared" si="26"/>
        <v>0</v>
      </c>
      <c r="CL18" s="8">
        <f t="shared" si="27"/>
        <v>0</v>
      </c>
      <c r="CM18" s="31" t="e">
        <f t="shared" si="17"/>
        <v>#DIV/0!</v>
      </c>
      <c r="CN18" s="48"/>
      <c r="CO18" s="11"/>
      <c r="CP18" s="11"/>
      <c r="CQ18" s="27" t="e">
        <f t="shared" si="18"/>
        <v>#DIV/0!</v>
      </c>
      <c r="CR18" s="48"/>
      <c r="CS18" s="11"/>
      <c r="CT18" s="11"/>
      <c r="CU18" s="27" t="e">
        <f t="shared" si="19"/>
        <v>#DIV/0!</v>
      </c>
      <c r="CV18" s="48"/>
      <c r="CW18" s="11"/>
      <c r="CX18" s="11"/>
      <c r="CY18" s="27" t="e">
        <f t="shared" si="20"/>
        <v>#DIV/0!</v>
      </c>
      <c r="CZ18" s="148">
        <f t="shared" si="28"/>
        <v>130</v>
      </c>
      <c r="DA18" s="152"/>
      <c r="DB18" s="153">
        <v>130</v>
      </c>
      <c r="DC18" s="154"/>
    </row>
    <row r="19" spans="1:107" ht="22.5" customHeight="1">
      <c r="A19" s="54" t="s">
        <v>23</v>
      </c>
      <c r="B19" s="7">
        <v>1745</v>
      </c>
      <c r="C19" s="8">
        <f t="shared" si="21"/>
        <v>1532</v>
      </c>
      <c r="D19" s="8">
        <f t="shared" si="22"/>
        <v>4265</v>
      </c>
      <c r="E19" s="31">
        <f t="shared" si="0"/>
        <v>27.83942558746736</v>
      </c>
      <c r="F19" s="52">
        <f t="shared" si="23"/>
        <v>904</v>
      </c>
      <c r="G19" s="9">
        <f t="shared" si="24"/>
        <v>904</v>
      </c>
      <c r="H19" s="9">
        <f t="shared" si="25"/>
        <v>3164</v>
      </c>
      <c r="I19" s="31">
        <f t="shared" si="1"/>
        <v>35</v>
      </c>
      <c r="J19" s="50">
        <v>904</v>
      </c>
      <c r="K19" s="9">
        <v>904</v>
      </c>
      <c r="L19" s="10">
        <v>3164</v>
      </c>
      <c r="M19" s="14">
        <f t="shared" si="2"/>
        <v>35</v>
      </c>
      <c r="N19" s="48"/>
      <c r="O19" s="12"/>
      <c r="P19" s="15"/>
      <c r="Q19" s="14" t="e">
        <f t="shared" si="3"/>
        <v>#DIV/0!</v>
      </c>
      <c r="R19" s="48"/>
      <c r="S19" s="11"/>
      <c r="T19" s="11"/>
      <c r="U19" s="14" t="e">
        <f t="shared" si="4"/>
        <v>#DIV/0!</v>
      </c>
      <c r="V19" s="124" t="s">
        <v>23</v>
      </c>
      <c r="W19" s="125"/>
      <c r="X19" s="125"/>
      <c r="Y19" s="126"/>
      <c r="Z19" s="13"/>
      <c r="AA19" s="12"/>
      <c r="AB19" s="12"/>
      <c r="AC19" s="14" t="e">
        <f t="shared" si="5"/>
        <v>#DIV/0!</v>
      </c>
      <c r="AD19" s="13"/>
      <c r="AE19" s="12"/>
      <c r="AF19" s="12"/>
      <c r="AG19" s="14" t="e">
        <f t="shared" si="6"/>
        <v>#DIV/0!</v>
      </c>
      <c r="AH19" s="13"/>
      <c r="AI19" s="12"/>
      <c r="AJ19" s="12"/>
      <c r="AK19" s="14" t="e">
        <f t="shared" si="7"/>
        <v>#DIV/0!</v>
      </c>
      <c r="AL19" s="13"/>
      <c r="AM19" s="12"/>
      <c r="AN19" s="12"/>
      <c r="AO19" s="14" t="e">
        <f t="shared" si="8"/>
        <v>#DIV/0!</v>
      </c>
      <c r="AP19" s="13"/>
      <c r="AQ19" s="12"/>
      <c r="AR19" s="12"/>
      <c r="AS19" s="14" t="e">
        <f t="shared" si="9"/>
        <v>#DIV/0!</v>
      </c>
      <c r="AT19" s="13"/>
      <c r="AU19" s="12"/>
      <c r="AV19" s="12"/>
      <c r="AW19" s="27" t="e">
        <f t="shared" si="10"/>
        <v>#DIV/0!</v>
      </c>
      <c r="AX19" s="44"/>
      <c r="AY19" s="43"/>
      <c r="AZ19" s="43"/>
      <c r="BA19" s="27"/>
      <c r="BB19" s="44"/>
      <c r="BC19" s="43"/>
      <c r="BD19" s="43"/>
      <c r="BE19" s="27"/>
      <c r="BF19" s="39"/>
      <c r="BG19" s="40"/>
      <c r="BH19" s="40"/>
      <c r="BI19" s="27" t="e">
        <f t="shared" si="11"/>
        <v>#DIV/0!</v>
      </c>
      <c r="BJ19" s="41"/>
      <c r="BK19" s="35"/>
      <c r="BL19" s="35"/>
      <c r="BM19" s="35"/>
      <c r="BN19" s="48">
        <v>277</v>
      </c>
      <c r="BO19" s="11">
        <v>277</v>
      </c>
      <c r="BP19" s="11">
        <v>470</v>
      </c>
      <c r="BQ19" s="27">
        <f t="shared" si="12"/>
        <v>16.967509025270758</v>
      </c>
      <c r="BR19" s="48"/>
      <c r="BS19" s="11"/>
      <c r="BT19" s="11"/>
      <c r="BU19" s="27" t="e">
        <f t="shared" si="13"/>
        <v>#DIV/0!</v>
      </c>
      <c r="BV19" s="48">
        <v>93</v>
      </c>
      <c r="BW19" s="12">
        <v>93</v>
      </c>
      <c r="BX19" s="12">
        <v>115</v>
      </c>
      <c r="BY19" s="27">
        <f t="shared" si="14"/>
        <v>12.365591397849462</v>
      </c>
      <c r="BZ19" s="36">
        <v>258</v>
      </c>
      <c r="CA19" s="43">
        <v>258</v>
      </c>
      <c r="CB19" s="43">
        <v>516</v>
      </c>
      <c r="CC19" s="27">
        <f t="shared" si="15"/>
        <v>20</v>
      </c>
      <c r="CD19" s="48"/>
      <c r="CE19" s="11"/>
      <c r="CF19" s="11"/>
      <c r="CG19" s="27" t="e">
        <f t="shared" si="16"/>
        <v>#DIV/0!</v>
      </c>
      <c r="CH19" s="74"/>
      <c r="CI19" s="54" t="s">
        <v>23</v>
      </c>
      <c r="CJ19" s="7">
        <v>192</v>
      </c>
      <c r="CK19" s="8">
        <f t="shared" si="26"/>
        <v>0</v>
      </c>
      <c r="CL19" s="8">
        <f t="shared" si="27"/>
        <v>0</v>
      </c>
      <c r="CM19" s="31" t="e">
        <f t="shared" si="17"/>
        <v>#DIV/0!</v>
      </c>
      <c r="CN19" s="48"/>
      <c r="CO19" s="11"/>
      <c r="CP19" s="11"/>
      <c r="CQ19" s="27" t="e">
        <f t="shared" si="18"/>
        <v>#DIV/0!</v>
      </c>
      <c r="CR19" s="48"/>
      <c r="CS19" s="11"/>
      <c r="CT19" s="11"/>
      <c r="CU19" s="27" t="e">
        <f t="shared" si="19"/>
        <v>#DIV/0!</v>
      </c>
      <c r="CV19" s="48"/>
      <c r="CW19" s="11"/>
      <c r="CX19" s="11"/>
      <c r="CY19" s="27" t="e">
        <f t="shared" si="20"/>
        <v>#DIV/0!</v>
      </c>
      <c r="CZ19" s="148">
        <f t="shared" si="28"/>
        <v>0</v>
      </c>
      <c r="DA19" s="152"/>
      <c r="DB19" s="153"/>
      <c r="DC19" s="155"/>
    </row>
    <row r="20" spans="1:107" ht="21" customHeight="1">
      <c r="A20" s="55" t="s">
        <v>19</v>
      </c>
      <c r="B20" s="7">
        <v>707</v>
      </c>
      <c r="C20" s="8">
        <f t="shared" si="21"/>
        <v>607</v>
      </c>
      <c r="D20" s="8">
        <f t="shared" si="22"/>
        <v>1130</v>
      </c>
      <c r="E20" s="31">
        <f t="shared" si="0"/>
        <v>18.616144975288304</v>
      </c>
      <c r="F20" s="52">
        <f t="shared" si="23"/>
        <v>487</v>
      </c>
      <c r="G20" s="9">
        <f t="shared" si="24"/>
        <v>487</v>
      </c>
      <c r="H20" s="9">
        <f t="shared" si="25"/>
        <v>974</v>
      </c>
      <c r="I20" s="31">
        <f t="shared" si="1"/>
        <v>20</v>
      </c>
      <c r="J20" s="50">
        <v>487</v>
      </c>
      <c r="K20" s="9">
        <v>487</v>
      </c>
      <c r="L20" s="10">
        <v>974</v>
      </c>
      <c r="M20" s="14">
        <f t="shared" si="2"/>
        <v>20</v>
      </c>
      <c r="N20" s="48"/>
      <c r="O20" s="11"/>
      <c r="P20" s="15"/>
      <c r="Q20" s="14" t="e">
        <f t="shared" si="3"/>
        <v>#DIV/0!</v>
      </c>
      <c r="R20" s="48"/>
      <c r="S20" s="11"/>
      <c r="T20" s="11"/>
      <c r="U20" s="14" t="e">
        <f t="shared" si="4"/>
        <v>#DIV/0!</v>
      </c>
      <c r="V20" s="124" t="s">
        <v>19</v>
      </c>
      <c r="W20" s="125"/>
      <c r="X20" s="125"/>
      <c r="Y20" s="126"/>
      <c r="Z20" s="13"/>
      <c r="AA20" s="12"/>
      <c r="AB20" s="12"/>
      <c r="AC20" s="14" t="e">
        <f t="shared" si="5"/>
        <v>#DIV/0!</v>
      </c>
      <c r="AD20" s="13"/>
      <c r="AE20" s="12"/>
      <c r="AF20" s="12"/>
      <c r="AG20" s="14" t="e">
        <f t="shared" si="6"/>
        <v>#DIV/0!</v>
      </c>
      <c r="AH20" s="13"/>
      <c r="AI20" s="12"/>
      <c r="AJ20" s="12"/>
      <c r="AK20" s="14" t="e">
        <f t="shared" si="7"/>
        <v>#DIV/0!</v>
      </c>
      <c r="AL20" s="13"/>
      <c r="AM20" s="12"/>
      <c r="AN20" s="12"/>
      <c r="AO20" s="14" t="e">
        <f t="shared" si="8"/>
        <v>#DIV/0!</v>
      </c>
      <c r="AP20" s="13"/>
      <c r="AQ20" s="12"/>
      <c r="AR20" s="12"/>
      <c r="AS20" s="14" t="e">
        <f t="shared" si="9"/>
        <v>#DIV/0!</v>
      </c>
      <c r="AT20" s="13"/>
      <c r="AU20" s="12"/>
      <c r="AV20" s="12"/>
      <c r="AW20" s="27" t="e">
        <f t="shared" si="10"/>
        <v>#DIV/0!</v>
      </c>
      <c r="AX20" s="44"/>
      <c r="AY20" s="43"/>
      <c r="AZ20" s="43"/>
      <c r="BA20" s="27"/>
      <c r="BB20" s="44"/>
      <c r="BC20" s="43"/>
      <c r="BD20" s="43"/>
      <c r="BE20" s="27"/>
      <c r="BF20" s="39"/>
      <c r="BG20" s="40"/>
      <c r="BH20" s="40"/>
      <c r="BI20" s="27" t="e">
        <f t="shared" si="11"/>
        <v>#DIV/0!</v>
      </c>
      <c r="BJ20" s="41"/>
      <c r="BK20" s="35"/>
      <c r="BL20" s="35"/>
      <c r="BM20" s="35"/>
      <c r="BN20" s="48">
        <v>100</v>
      </c>
      <c r="BO20" s="11">
        <v>100</v>
      </c>
      <c r="BP20" s="11">
        <v>140</v>
      </c>
      <c r="BQ20" s="27">
        <f t="shared" si="12"/>
        <v>14</v>
      </c>
      <c r="BR20" s="48"/>
      <c r="BS20" s="11"/>
      <c r="BT20" s="11"/>
      <c r="BU20" s="27" t="e">
        <f t="shared" si="13"/>
        <v>#DIV/0!</v>
      </c>
      <c r="BV20" s="48"/>
      <c r="BW20" s="11"/>
      <c r="BX20" s="11"/>
      <c r="BY20" s="27" t="e">
        <f t="shared" si="14"/>
        <v>#DIV/0!</v>
      </c>
      <c r="BZ20" s="36">
        <v>100</v>
      </c>
      <c r="CA20" s="43"/>
      <c r="CB20" s="43"/>
      <c r="CC20" s="27" t="e">
        <f t="shared" si="15"/>
        <v>#DIV/0!</v>
      </c>
      <c r="CD20" s="48">
        <v>20</v>
      </c>
      <c r="CE20" s="11">
        <v>20</v>
      </c>
      <c r="CF20" s="11">
        <v>16</v>
      </c>
      <c r="CG20" s="27">
        <f t="shared" si="16"/>
        <v>8</v>
      </c>
      <c r="CH20" s="74"/>
      <c r="CI20" s="55" t="s">
        <v>19</v>
      </c>
      <c r="CJ20" s="7">
        <v>100</v>
      </c>
      <c r="CK20" s="8">
        <f t="shared" si="26"/>
        <v>0</v>
      </c>
      <c r="CL20" s="8">
        <f t="shared" si="27"/>
        <v>0</v>
      </c>
      <c r="CM20" s="31" t="e">
        <f t="shared" si="17"/>
        <v>#DIV/0!</v>
      </c>
      <c r="CN20" s="48"/>
      <c r="CO20" s="11"/>
      <c r="CP20" s="11"/>
      <c r="CQ20" s="27" t="e">
        <f t="shared" si="18"/>
        <v>#DIV/0!</v>
      </c>
      <c r="CR20" s="48"/>
      <c r="CS20" s="11"/>
      <c r="CT20" s="11"/>
      <c r="CU20" s="27" t="e">
        <f t="shared" si="19"/>
        <v>#DIV/0!</v>
      </c>
      <c r="CV20" s="48"/>
      <c r="CW20" s="11"/>
      <c r="CX20" s="11"/>
      <c r="CY20" s="27" t="e">
        <f t="shared" si="20"/>
        <v>#DIV/0!</v>
      </c>
      <c r="CZ20" s="148">
        <f t="shared" si="28"/>
        <v>0</v>
      </c>
      <c r="DA20" s="152"/>
      <c r="DB20" s="153"/>
      <c r="DC20" s="154"/>
    </row>
    <row r="21" spans="1:107" ht="21" customHeight="1">
      <c r="A21" s="55" t="s">
        <v>12</v>
      </c>
      <c r="B21" s="7">
        <v>6774</v>
      </c>
      <c r="C21" s="8">
        <f t="shared" si="21"/>
        <v>2916</v>
      </c>
      <c r="D21" s="8">
        <f t="shared" si="22"/>
        <v>12327</v>
      </c>
      <c r="E21" s="31">
        <f t="shared" si="0"/>
        <v>42.273662551440331</v>
      </c>
      <c r="F21" s="52">
        <f t="shared" si="23"/>
        <v>2916</v>
      </c>
      <c r="G21" s="9">
        <f t="shared" si="24"/>
        <v>2916</v>
      </c>
      <c r="H21" s="9">
        <f t="shared" si="25"/>
        <v>12327</v>
      </c>
      <c r="I21" s="31">
        <f t="shared" si="1"/>
        <v>42.273662551440331</v>
      </c>
      <c r="J21" s="50">
        <v>2216</v>
      </c>
      <c r="K21" s="9">
        <v>2216</v>
      </c>
      <c r="L21" s="10">
        <v>9931</v>
      </c>
      <c r="M21" s="14">
        <f t="shared" si="2"/>
        <v>44.814981949458485</v>
      </c>
      <c r="N21" s="48">
        <v>700</v>
      </c>
      <c r="O21" s="11">
        <v>700</v>
      </c>
      <c r="P21" s="15">
        <v>2396</v>
      </c>
      <c r="Q21" s="14">
        <f t="shared" si="3"/>
        <v>34.228571428571428</v>
      </c>
      <c r="R21" s="48"/>
      <c r="S21" s="11"/>
      <c r="T21" s="11"/>
      <c r="U21" s="14" t="e">
        <f t="shared" si="4"/>
        <v>#DIV/0!</v>
      </c>
      <c r="V21" s="124" t="s">
        <v>12</v>
      </c>
      <c r="W21" s="125"/>
      <c r="X21" s="125"/>
      <c r="Y21" s="126"/>
      <c r="Z21" s="13"/>
      <c r="AA21" s="12"/>
      <c r="AB21" s="12"/>
      <c r="AC21" s="14" t="e">
        <f t="shared" si="5"/>
        <v>#DIV/0!</v>
      </c>
      <c r="AD21" s="13"/>
      <c r="AE21" s="12"/>
      <c r="AF21" s="12"/>
      <c r="AG21" s="14" t="e">
        <f t="shared" si="6"/>
        <v>#DIV/0!</v>
      </c>
      <c r="AH21" s="13"/>
      <c r="AI21" s="12"/>
      <c r="AJ21" s="12"/>
      <c r="AK21" s="14" t="e">
        <f t="shared" si="7"/>
        <v>#DIV/0!</v>
      </c>
      <c r="AL21" s="13"/>
      <c r="AM21" s="12"/>
      <c r="AN21" s="12"/>
      <c r="AO21" s="14" t="e">
        <f t="shared" si="8"/>
        <v>#DIV/0!</v>
      </c>
      <c r="AP21" s="13"/>
      <c r="AQ21" s="12"/>
      <c r="AR21" s="12"/>
      <c r="AS21" s="14" t="e">
        <f>AR21/AQ21*10</f>
        <v>#DIV/0!</v>
      </c>
      <c r="AT21" s="13"/>
      <c r="AU21" s="12"/>
      <c r="AV21" s="12"/>
      <c r="AW21" s="27" t="e">
        <f t="shared" si="10"/>
        <v>#DIV/0!</v>
      </c>
      <c r="AX21" s="44"/>
      <c r="AY21" s="43"/>
      <c r="AZ21" s="43"/>
      <c r="BA21" s="27"/>
      <c r="BB21" s="44"/>
      <c r="BC21" s="43"/>
      <c r="BD21" s="43"/>
      <c r="BE21" s="27"/>
      <c r="BF21" s="39"/>
      <c r="BG21" s="40"/>
      <c r="BH21" s="40"/>
      <c r="BI21" s="27" t="e">
        <f t="shared" si="11"/>
        <v>#DIV/0!</v>
      </c>
      <c r="BJ21" s="41"/>
      <c r="BK21" s="35"/>
      <c r="BL21" s="35"/>
      <c r="BM21" s="35"/>
      <c r="BN21" s="48"/>
      <c r="BO21" s="11"/>
      <c r="BP21" s="11"/>
      <c r="BQ21" s="27" t="e">
        <f t="shared" si="12"/>
        <v>#DIV/0!</v>
      </c>
      <c r="BR21" s="48"/>
      <c r="BS21" s="11"/>
      <c r="BT21" s="11"/>
      <c r="BU21" s="27" t="e">
        <f t="shared" si="13"/>
        <v>#DIV/0!</v>
      </c>
      <c r="BV21" s="48">
        <v>468</v>
      </c>
      <c r="BW21" s="11"/>
      <c r="BX21" s="11"/>
      <c r="BY21" s="27" t="e">
        <f t="shared" si="14"/>
        <v>#DIV/0!</v>
      </c>
      <c r="BZ21" s="36">
        <v>3190</v>
      </c>
      <c r="CA21" s="43"/>
      <c r="CB21" s="43"/>
      <c r="CC21" s="27" t="e">
        <f t="shared" si="15"/>
        <v>#DIV/0!</v>
      </c>
      <c r="CD21" s="48"/>
      <c r="CE21" s="11"/>
      <c r="CF21" s="11"/>
      <c r="CG21" s="27" t="e">
        <f t="shared" si="16"/>
        <v>#DIV/0!</v>
      </c>
      <c r="CH21" s="74"/>
      <c r="CI21" s="55" t="s">
        <v>12</v>
      </c>
      <c r="CJ21" s="7">
        <v>3093</v>
      </c>
      <c r="CK21" s="8">
        <f t="shared" si="26"/>
        <v>0</v>
      </c>
      <c r="CL21" s="8">
        <f t="shared" si="27"/>
        <v>0</v>
      </c>
      <c r="CM21" s="31" t="e">
        <f t="shared" si="17"/>
        <v>#DIV/0!</v>
      </c>
      <c r="CN21" s="48"/>
      <c r="CO21" s="11"/>
      <c r="CP21" s="11"/>
      <c r="CQ21" s="27" t="e">
        <f t="shared" si="18"/>
        <v>#DIV/0!</v>
      </c>
      <c r="CR21" s="48"/>
      <c r="CS21" s="11"/>
      <c r="CT21" s="11"/>
      <c r="CU21" s="27" t="e">
        <f t="shared" si="19"/>
        <v>#DIV/0!</v>
      </c>
      <c r="CV21" s="48"/>
      <c r="CW21" s="11"/>
      <c r="CX21" s="11"/>
      <c r="CY21" s="27" t="e">
        <f t="shared" si="20"/>
        <v>#DIV/0!</v>
      </c>
      <c r="CZ21" s="148">
        <f t="shared" si="28"/>
        <v>0</v>
      </c>
      <c r="DA21" s="152"/>
      <c r="DB21" s="153"/>
      <c r="DC21" s="154"/>
    </row>
    <row r="22" spans="1:107" ht="21" customHeight="1">
      <c r="A22" s="55" t="s">
        <v>13</v>
      </c>
      <c r="B22" s="7">
        <v>5400</v>
      </c>
      <c r="C22" s="8">
        <f t="shared" si="21"/>
        <v>3927</v>
      </c>
      <c r="D22" s="8">
        <f t="shared" si="22"/>
        <v>12199</v>
      </c>
      <c r="E22" s="31">
        <f t="shared" si="0"/>
        <v>31.064425770308123</v>
      </c>
      <c r="F22" s="52">
        <f t="shared" si="23"/>
        <v>3435</v>
      </c>
      <c r="G22" s="9">
        <f t="shared" si="24"/>
        <v>3435</v>
      </c>
      <c r="H22" s="9">
        <f t="shared" si="25"/>
        <v>11658</v>
      </c>
      <c r="I22" s="31">
        <f t="shared" si="1"/>
        <v>33.938864628820959</v>
      </c>
      <c r="J22" s="50">
        <v>3435</v>
      </c>
      <c r="K22" s="9">
        <v>3435</v>
      </c>
      <c r="L22" s="10">
        <v>11658</v>
      </c>
      <c r="M22" s="14">
        <f t="shared" si="2"/>
        <v>33.938864628820959</v>
      </c>
      <c r="N22" s="48"/>
      <c r="O22" s="11"/>
      <c r="P22" s="12"/>
      <c r="Q22" s="14" t="e">
        <f t="shared" si="3"/>
        <v>#DIV/0!</v>
      </c>
      <c r="R22" s="48"/>
      <c r="S22" s="11"/>
      <c r="T22" s="11"/>
      <c r="U22" s="14" t="e">
        <f t="shared" si="4"/>
        <v>#DIV/0!</v>
      </c>
      <c r="V22" s="124" t="s">
        <v>13</v>
      </c>
      <c r="W22" s="125"/>
      <c r="X22" s="125"/>
      <c r="Y22" s="126"/>
      <c r="Z22" s="13"/>
      <c r="AA22" s="12"/>
      <c r="AB22" s="12"/>
      <c r="AC22" s="14" t="e">
        <f t="shared" si="5"/>
        <v>#DIV/0!</v>
      </c>
      <c r="AD22" s="13"/>
      <c r="AE22" s="12"/>
      <c r="AF22" s="12"/>
      <c r="AG22" s="14" t="e">
        <f t="shared" si="6"/>
        <v>#DIV/0!</v>
      </c>
      <c r="AH22" s="13"/>
      <c r="AI22" s="12"/>
      <c r="AJ22" s="12"/>
      <c r="AK22" s="14" t="e">
        <f t="shared" si="7"/>
        <v>#DIV/0!</v>
      </c>
      <c r="AL22" s="13"/>
      <c r="AM22" s="12"/>
      <c r="AN22" s="12"/>
      <c r="AO22" s="14" t="e">
        <f t="shared" si="8"/>
        <v>#DIV/0!</v>
      </c>
      <c r="AP22" s="13"/>
      <c r="AQ22" s="12"/>
      <c r="AR22" s="12"/>
      <c r="AS22" s="14" t="e">
        <f t="shared" si="9"/>
        <v>#DIV/0!</v>
      </c>
      <c r="AT22" s="13"/>
      <c r="AU22" s="12"/>
      <c r="AV22" s="12"/>
      <c r="AW22" s="27" t="e">
        <f t="shared" si="10"/>
        <v>#DIV/0!</v>
      </c>
      <c r="AX22" s="44"/>
      <c r="AY22" s="43"/>
      <c r="AZ22" s="43"/>
      <c r="BA22" s="27"/>
      <c r="BB22" s="44"/>
      <c r="BC22" s="43"/>
      <c r="BD22" s="43"/>
      <c r="BE22" s="27"/>
      <c r="BF22" s="39"/>
      <c r="BG22" s="40"/>
      <c r="BH22" s="40"/>
      <c r="BI22" s="27" t="e">
        <f t="shared" si="11"/>
        <v>#DIV/0!</v>
      </c>
      <c r="BJ22" s="41"/>
      <c r="BK22" s="35"/>
      <c r="BL22" s="35"/>
      <c r="BM22" s="35"/>
      <c r="BN22" s="48">
        <v>492</v>
      </c>
      <c r="BO22" s="11">
        <v>492</v>
      </c>
      <c r="BP22" s="11">
        <v>541</v>
      </c>
      <c r="BQ22" s="27">
        <f t="shared" si="12"/>
        <v>10.995934959349594</v>
      </c>
      <c r="BR22" s="48"/>
      <c r="BS22" s="11"/>
      <c r="BT22" s="11"/>
      <c r="BU22" s="27" t="e">
        <f t="shared" si="13"/>
        <v>#DIV/0!</v>
      </c>
      <c r="BV22" s="48"/>
      <c r="BW22" s="11"/>
      <c r="BX22" s="11"/>
      <c r="BY22" s="27" t="e">
        <f t="shared" si="14"/>
        <v>#DIV/0!</v>
      </c>
      <c r="BZ22" s="36">
        <v>1473</v>
      </c>
      <c r="CA22" s="43"/>
      <c r="CB22" s="43"/>
      <c r="CC22" s="27" t="e">
        <f t="shared" si="15"/>
        <v>#DIV/0!</v>
      </c>
      <c r="CD22" s="48"/>
      <c r="CE22" s="11"/>
      <c r="CF22" s="11"/>
      <c r="CG22" s="27" t="e">
        <f t="shared" si="16"/>
        <v>#DIV/0!</v>
      </c>
      <c r="CH22" s="74"/>
      <c r="CI22" s="55" t="s">
        <v>13</v>
      </c>
      <c r="CJ22" s="7">
        <v>2197</v>
      </c>
      <c r="CK22" s="8">
        <f t="shared" si="26"/>
        <v>0</v>
      </c>
      <c r="CL22" s="8">
        <f t="shared" si="27"/>
        <v>0</v>
      </c>
      <c r="CM22" s="31" t="e">
        <f t="shared" si="17"/>
        <v>#DIV/0!</v>
      </c>
      <c r="CN22" s="48"/>
      <c r="CO22" s="11"/>
      <c r="CP22" s="11"/>
      <c r="CQ22" s="27" t="e">
        <f t="shared" si="18"/>
        <v>#DIV/0!</v>
      </c>
      <c r="CR22" s="48"/>
      <c r="CS22" s="11"/>
      <c r="CT22" s="11"/>
      <c r="CU22" s="27" t="e">
        <f t="shared" si="19"/>
        <v>#DIV/0!</v>
      </c>
      <c r="CV22" s="48"/>
      <c r="CW22" s="11"/>
      <c r="CX22" s="11"/>
      <c r="CY22" s="27" t="e">
        <f t="shared" si="20"/>
        <v>#DIV/0!</v>
      </c>
      <c r="CZ22" s="148">
        <f t="shared" si="28"/>
        <v>0</v>
      </c>
      <c r="DA22" s="152"/>
      <c r="DB22" s="153"/>
      <c r="DC22" s="154"/>
    </row>
    <row r="23" spans="1:107" ht="45.75" customHeight="1">
      <c r="A23" s="55" t="s">
        <v>20</v>
      </c>
      <c r="B23" s="7">
        <v>4680</v>
      </c>
      <c r="C23" s="8">
        <f t="shared" si="21"/>
        <v>3397</v>
      </c>
      <c r="D23" s="8">
        <f t="shared" si="22"/>
        <v>10958</v>
      </c>
      <c r="E23" s="31">
        <f t="shared" si="0"/>
        <v>32.257874595231087</v>
      </c>
      <c r="F23" s="52">
        <f t="shared" si="23"/>
        <v>2614</v>
      </c>
      <c r="G23" s="9">
        <f t="shared" si="24"/>
        <v>2614</v>
      </c>
      <c r="H23" s="9">
        <f t="shared" si="25"/>
        <v>9558</v>
      </c>
      <c r="I23" s="31">
        <f t="shared" si="1"/>
        <v>36.564651874521807</v>
      </c>
      <c r="J23" s="50">
        <v>2031</v>
      </c>
      <c r="K23" s="9">
        <v>2031</v>
      </c>
      <c r="L23" s="10">
        <v>7635</v>
      </c>
      <c r="M23" s="14">
        <f>L23/K23*10</f>
        <v>37.592319054652876</v>
      </c>
      <c r="N23" s="48">
        <v>583</v>
      </c>
      <c r="O23" s="12">
        <v>583</v>
      </c>
      <c r="P23" s="12">
        <v>1923</v>
      </c>
      <c r="Q23" s="14">
        <f t="shared" si="3"/>
        <v>32.984562607204118</v>
      </c>
      <c r="R23" s="48"/>
      <c r="S23" s="11"/>
      <c r="T23" s="12"/>
      <c r="U23" s="14" t="e">
        <f t="shared" si="4"/>
        <v>#DIV/0!</v>
      </c>
      <c r="V23" s="124" t="s">
        <v>20</v>
      </c>
      <c r="W23" s="125"/>
      <c r="X23" s="125"/>
      <c r="Y23" s="126"/>
      <c r="Z23" s="13"/>
      <c r="AA23" s="12"/>
      <c r="AB23" s="12"/>
      <c r="AC23" s="14" t="e">
        <f t="shared" si="5"/>
        <v>#DIV/0!</v>
      </c>
      <c r="AD23" s="13"/>
      <c r="AE23" s="12"/>
      <c r="AF23" s="12"/>
      <c r="AG23" s="14" t="e">
        <f t="shared" si="6"/>
        <v>#DIV/0!</v>
      </c>
      <c r="AH23" s="13"/>
      <c r="AI23" s="12"/>
      <c r="AJ23" s="12"/>
      <c r="AK23" s="14" t="e">
        <f t="shared" si="7"/>
        <v>#DIV/0!</v>
      </c>
      <c r="AL23" s="13"/>
      <c r="AM23" s="12"/>
      <c r="AN23" s="12"/>
      <c r="AO23" s="14" t="e">
        <f t="shared" si="8"/>
        <v>#DIV/0!</v>
      </c>
      <c r="AP23" s="13"/>
      <c r="AQ23" s="12"/>
      <c r="AR23" s="12"/>
      <c r="AS23" s="14" t="e">
        <f t="shared" si="9"/>
        <v>#DIV/0!</v>
      </c>
      <c r="AT23" s="13"/>
      <c r="AU23" s="12"/>
      <c r="AV23" s="12"/>
      <c r="AW23" s="27" t="e">
        <f t="shared" si="10"/>
        <v>#DIV/0!</v>
      </c>
      <c r="AX23" s="44"/>
      <c r="AY23" s="43"/>
      <c r="AZ23" s="43"/>
      <c r="BA23" s="27"/>
      <c r="BB23" s="44"/>
      <c r="BC23" s="43"/>
      <c r="BD23" s="43"/>
      <c r="BE23" s="27"/>
      <c r="BF23" s="39"/>
      <c r="BG23" s="40"/>
      <c r="BH23" s="40"/>
      <c r="BI23" s="27" t="e">
        <f t="shared" si="11"/>
        <v>#DIV/0!</v>
      </c>
      <c r="BJ23" s="41"/>
      <c r="BK23" s="35"/>
      <c r="BL23" s="35"/>
      <c r="BM23" s="35"/>
      <c r="BN23" s="48">
        <v>533</v>
      </c>
      <c r="BO23" s="12">
        <v>533</v>
      </c>
      <c r="BP23" s="12">
        <v>1100</v>
      </c>
      <c r="BQ23" s="27">
        <f t="shared" si="12"/>
        <v>20.637898686679176</v>
      </c>
      <c r="BR23" s="48"/>
      <c r="BS23" s="11"/>
      <c r="BT23" s="12"/>
      <c r="BU23" s="27" t="e">
        <f t="shared" si="13"/>
        <v>#DIV/0!</v>
      </c>
      <c r="BV23" s="48">
        <v>893</v>
      </c>
      <c r="BW23" s="12">
        <v>250</v>
      </c>
      <c r="BX23" s="12">
        <v>300</v>
      </c>
      <c r="BY23" s="27">
        <f t="shared" si="14"/>
        <v>12</v>
      </c>
      <c r="BZ23" s="36">
        <v>640</v>
      </c>
      <c r="CA23" s="43"/>
      <c r="CB23" s="43"/>
      <c r="CC23" s="27" t="e">
        <f t="shared" si="15"/>
        <v>#DIV/0!</v>
      </c>
      <c r="CD23" s="48"/>
      <c r="CE23" s="11"/>
      <c r="CF23" s="12"/>
      <c r="CG23" s="27" t="e">
        <f t="shared" si="16"/>
        <v>#DIV/0!</v>
      </c>
      <c r="CH23" s="74"/>
      <c r="CI23" s="55" t="s">
        <v>20</v>
      </c>
      <c r="CJ23" s="7">
        <v>2817</v>
      </c>
      <c r="CK23" s="8">
        <f t="shared" si="26"/>
        <v>421</v>
      </c>
      <c r="CL23" s="8">
        <f t="shared" si="27"/>
        <v>137</v>
      </c>
      <c r="CM23" s="31">
        <f t="shared" si="17"/>
        <v>3.2541567695961993</v>
      </c>
      <c r="CN23" s="48">
        <v>421</v>
      </c>
      <c r="CO23" s="12">
        <v>421</v>
      </c>
      <c r="CP23" s="12">
        <v>137</v>
      </c>
      <c r="CQ23" s="27">
        <f t="shared" si="18"/>
        <v>3.2541567695961993</v>
      </c>
      <c r="CR23" s="48"/>
      <c r="CS23" s="11"/>
      <c r="CT23" s="12"/>
      <c r="CU23" s="27" t="e">
        <f t="shared" si="19"/>
        <v>#DIV/0!</v>
      </c>
      <c r="CV23" s="48"/>
      <c r="CW23" s="11"/>
      <c r="CX23" s="12"/>
      <c r="CY23" s="27" t="e">
        <f t="shared" si="20"/>
        <v>#DIV/0!</v>
      </c>
      <c r="CZ23" s="148">
        <f t="shared" si="28"/>
        <v>0</v>
      </c>
      <c r="DA23" s="152"/>
      <c r="DB23" s="153"/>
      <c r="DC23" s="154"/>
    </row>
    <row r="24" spans="1:107" ht="40.5" customHeight="1">
      <c r="A24" s="57" t="s">
        <v>24</v>
      </c>
      <c r="B24" s="17">
        <f>SUM(B5:B23)</f>
        <v>65717</v>
      </c>
      <c r="C24" s="17">
        <f>SUM(C5:C23)</f>
        <v>34623</v>
      </c>
      <c r="D24" s="17">
        <f>SUM(D5:D23)</f>
        <v>96945</v>
      </c>
      <c r="E24" s="32">
        <f>D24/C24*10</f>
        <v>28.000173295208384</v>
      </c>
      <c r="F24" s="18">
        <f>SUM(F5:F23)</f>
        <v>25775</v>
      </c>
      <c r="G24" s="18">
        <f>SUM(G5:G23)</f>
        <v>25775</v>
      </c>
      <c r="H24" s="18">
        <f>SUM(H5:H23)</f>
        <v>85906</v>
      </c>
      <c r="I24" s="32">
        <f>H24/G24*10</f>
        <v>33.329194956353057</v>
      </c>
      <c r="J24" s="18">
        <f>SUM(J5:J23)</f>
        <v>21624</v>
      </c>
      <c r="K24" s="18">
        <f>SUM(K5:K23)</f>
        <v>21624</v>
      </c>
      <c r="L24" s="19">
        <f>SUM(L5:L23)</f>
        <v>71219</v>
      </c>
      <c r="M24" s="32">
        <f>L24/K24*10</f>
        <v>32.935164631890494</v>
      </c>
      <c r="N24" s="20">
        <f>SUM(N5:N23)</f>
        <v>4151</v>
      </c>
      <c r="O24" s="20">
        <f>SUM(O5:O23)</f>
        <v>4151</v>
      </c>
      <c r="P24" s="20">
        <f>SUM(P5:P23)</f>
        <v>14687</v>
      </c>
      <c r="Q24" s="26">
        <f>P24/O24*10</f>
        <v>35.381835702240423</v>
      </c>
      <c r="R24" s="20">
        <f>SUM(R5:R23)</f>
        <v>905</v>
      </c>
      <c r="S24" s="20">
        <f>SUM(S5:S23)</f>
        <v>905</v>
      </c>
      <c r="T24" s="20">
        <f>SUM(T5:T23)</f>
        <v>351</v>
      </c>
      <c r="U24" s="26">
        <f>T24/S24*10</f>
        <v>3.8784530386740328</v>
      </c>
      <c r="V24" s="127" t="s">
        <v>24</v>
      </c>
      <c r="W24" s="128"/>
      <c r="X24" s="128"/>
      <c r="Y24" s="129"/>
      <c r="Z24" s="20">
        <f t="shared" ref="Z24:AF24" si="29">SUM(Z5:Z23)</f>
        <v>0</v>
      </c>
      <c r="AA24" s="20">
        <f t="shared" si="29"/>
        <v>0</v>
      </c>
      <c r="AB24" s="20">
        <f t="shared" si="29"/>
        <v>0</v>
      </c>
      <c r="AC24" s="21" t="e">
        <f>AB24/AA24*10</f>
        <v>#DIV/0!</v>
      </c>
      <c r="AD24" s="20">
        <f t="shared" si="29"/>
        <v>0</v>
      </c>
      <c r="AE24" s="20">
        <f t="shared" si="29"/>
        <v>0</v>
      </c>
      <c r="AF24" s="20">
        <f t="shared" si="29"/>
        <v>0</v>
      </c>
      <c r="AG24" s="22" t="e">
        <f t="shared" si="6"/>
        <v>#DIV/0!</v>
      </c>
      <c r="AH24" s="20">
        <f>SUM(AH5:AH23)</f>
        <v>0</v>
      </c>
      <c r="AI24" s="20">
        <f>SUM(AI5:AI23)</f>
        <v>0</v>
      </c>
      <c r="AJ24" s="20">
        <f>SUM(AJ5:AJ23)</f>
        <v>0</v>
      </c>
      <c r="AK24" s="22" t="e">
        <f t="shared" si="7"/>
        <v>#DIV/0!</v>
      </c>
      <c r="AL24" s="20">
        <f>SUM(AL5:AL23)</f>
        <v>0</v>
      </c>
      <c r="AM24" s="20">
        <f>SUM(AM5:AM23)</f>
        <v>0</v>
      </c>
      <c r="AN24" s="20">
        <f>SUM(AN5:AN23)</f>
        <v>0</v>
      </c>
      <c r="AO24" s="22" t="e">
        <f t="shared" si="8"/>
        <v>#DIV/0!</v>
      </c>
      <c r="AP24" s="20">
        <f>SUM(AP5:AP23)</f>
        <v>0</v>
      </c>
      <c r="AQ24" s="20">
        <f>SUM(AQ5:AQ23)</f>
        <v>0</v>
      </c>
      <c r="AR24" s="20">
        <f>SUM(AR5:AR23)</f>
        <v>0</v>
      </c>
      <c r="AS24" s="22" t="e">
        <f t="shared" si="9"/>
        <v>#DIV/0!</v>
      </c>
      <c r="AT24" s="20">
        <f>SUM(AT5:AT23)</f>
        <v>0</v>
      </c>
      <c r="AU24" s="20">
        <f>SUM(AU5:AU23)</f>
        <v>0</v>
      </c>
      <c r="AV24" s="20">
        <f>SUM(AV5:AV23)</f>
        <v>0</v>
      </c>
      <c r="AW24" s="28" t="e">
        <f t="shared" si="10"/>
        <v>#DIV/0!</v>
      </c>
      <c r="AX24" s="20">
        <f>SUM(AX5:AX23)</f>
        <v>0</v>
      </c>
      <c r="AY24" s="20">
        <f t="shared" ref="AY24:AZ24" si="30">SUM(AY5:AY23)</f>
        <v>0</v>
      </c>
      <c r="AZ24" s="20">
        <f t="shared" si="30"/>
        <v>0</v>
      </c>
      <c r="BA24" s="26" t="e">
        <f t="shared" ref="BA24:BA26" si="31">AZ24/AY24*10</f>
        <v>#DIV/0!</v>
      </c>
      <c r="BB24" s="18">
        <f>SUM(BB5:BB23)</f>
        <v>0</v>
      </c>
      <c r="BC24" s="18">
        <f t="shared" ref="BC24:BD24" si="32">SUM(BC5:BC23)</f>
        <v>0</v>
      </c>
      <c r="BD24" s="18">
        <f t="shared" si="32"/>
        <v>0</v>
      </c>
      <c r="BE24" s="26" t="e">
        <f t="shared" ref="BE24" si="33">BD24/BC24*10</f>
        <v>#DIV/0!</v>
      </c>
      <c r="BF24" s="20">
        <f>SUM(BF5:BF23)</f>
        <v>0</v>
      </c>
      <c r="BG24" s="20">
        <f>SUM(BG5:BG23)</f>
        <v>0</v>
      </c>
      <c r="BH24" s="20">
        <f>SUM(BH5:BH23)</f>
        <v>0</v>
      </c>
      <c r="BI24" s="26" t="e">
        <f t="shared" ref="BI24:BI26" si="34">BH24/BG24*10</f>
        <v>#DIV/0!</v>
      </c>
      <c r="BJ24" s="38">
        <f>SUM(BJ5:BJ23)</f>
        <v>0</v>
      </c>
      <c r="BK24" s="38">
        <f>SUM(BK5:BK23)</f>
        <v>0</v>
      </c>
      <c r="BL24" s="38">
        <f t="shared" ref="BL24:BM24" si="35">SUM(BL5:BL23)</f>
        <v>0</v>
      </c>
      <c r="BM24" s="38">
        <f t="shared" si="35"/>
        <v>0</v>
      </c>
      <c r="BN24" s="20">
        <f>SUM(BN5:BN23)</f>
        <v>3830</v>
      </c>
      <c r="BO24" s="20">
        <f>SUM(BO5:BO23)</f>
        <v>3830</v>
      </c>
      <c r="BP24" s="20">
        <f>SUM(BP5:BP23)</f>
        <v>6256</v>
      </c>
      <c r="BQ24" s="26">
        <f>BP24/BO24*10</f>
        <v>16.334203655352479</v>
      </c>
      <c r="BR24" s="20">
        <f>SUM(BR5:BR23)</f>
        <v>476</v>
      </c>
      <c r="BS24" s="20">
        <f>SUM(BS5:BS23)</f>
        <v>476</v>
      </c>
      <c r="BT24" s="20">
        <f>SUM(BT5:BT23)</f>
        <v>461</v>
      </c>
      <c r="BU24" s="26">
        <f>BT24/BS24*10</f>
        <v>9.6848739495798313</v>
      </c>
      <c r="BV24" s="20">
        <f>SUM(BV5:BV23)</f>
        <v>5528</v>
      </c>
      <c r="BW24" s="20">
        <f>SUM(BW5:BW23)</f>
        <v>3309</v>
      </c>
      <c r="BX24" s="20">
        <f>SUM(BX5:BX23)</f>
        <v>2909</v>
      </c>
      <c r="BY24" s="26">
        <f>BX24/BW24*10</f>
        <v>8.7911755817467512</v>
      </c>
      <c r="BZ24" s="20">
        <f>SUM(BZ5:BZ23)</f>
        <v>10482</v>
      </c>
      <c r="CA24" s="20">
        <f>SUM(CA5:CA23)</f>
        <v>258</v>
      </c>
      <c r="CB24" s="20">
        <f>SUM(CB5:CB23)</f>
        <v>516</v>
      </c>
      <c r="CC24" s="26">
        <f>CB24/CA24*10</f>
        <v>20</v>
      </c>
      <c r="CD24" s="20">
        <f>SUM(CD5:CD23)</f>
        <v>785</v>
      </c>
      <c r="CE24" s="20">
        <f>SUM(CE5:CE23)</f>
        <v>569</v>
      </c>
      <c r="CF24" s="20">
        <f>SUM(CF5:CF23)</f>
        <v>656</v>
      </c>
      <c r="CG24" s="26">
        <f>CF24/CE24*10</f>
        <v>11.528998242530754</v>
      </c>
      <c r="CH24" s="20">
        <f>SUM(CH5:CH23)</f>
        <v>9095</v>
      </c>
      <c r="CI24" s="57" t="s">
        <v>24</v>
      </c>
      <c r="CJ24" s="17">
        <f>SUM(CJ5:CJ23)</f>
        <v>72427</v>
      </c>
      <c r="CK24" s="17">
        <f>SUM(CK5:CK23)</f>
        <v>1326</v>
      </c>
      <c r="CL24" s="17">
        <f>SUM(CL5:CL23)</f>
        <v>488</v>
      </c>
      <c r="CM24" s="32">
        <f>CL24/CK24*10</f>
        <v>3.6802413273001511</v>
      </c>
      <c r="CN24" s="20">
        <f>SUM(CN5:CN23)</f>
        <v>1176</v>
      </c>
      <c r="CO24" s="20">
        <f>SUM(CO5:CO23)</f>
        <v>421</v>
      </c>
      <c r="CP24" s="20">
        <f>SUM(CP5:CP23)</f>
        <v>137</v>
      </c>
      <c r="CQ24" s="26">
        <f>CP24/CO24*10</f>
        <v>3.2541567695961993</v>
      </c>
      <c r="CR24" s="20">
        <f>SUM(CR5:CR23)</f>
        <v>905</v>
      </c>
      <c r="CS24" s="20">
        <f>SUM(CS5:CS23)</f>
        <v>905</v>
      </c>
      <c r="CT24" s="20">
        <f>SUM(CT5:CT23)</f>
        <v>351</v>
      </c>
      <c r="CU24" s="26">
        <f>CT24/CS24*10</f>
        <v>3.8784530386740328</v>
      </c>
      <c r="CV24" s="20">
        <f>SUM(CV5:CV23)</f>
        <v>406</v>
      </c>
      <c r="CW24" s="20">
        <f>SUM(CW5:CW23)</f>
        <v>406</v>
      </c>
      <c r="CX24" s="20">
        <f>SUM(CX5:CX23)</f>
        <v>241</v>
      </c>
      <c r="CY24" s="26">
        <f>CX24/CW24*10</f>
        <v>5.9359605911330053</v>
      </c>
      <c r="CZ24" s="156">
        <f>SUM(CZ5:CZ23)</f>
        <v>342</v>
      </c>
      <c r="DA24" s="156">
        <f t="shared" ref="DA24:DC24" si="36">SUM(DA5:DA23)</f>
        <v>0</v>
      </c>
      <c r="DB24" s="156">
        <f t="shared" si="36"/>
        <v>342</v>
      </c>
      <c r="DC24" s="156">
        <f t="shared" si="36"/>
        <v>0</v>
      </c>
    </row>
    <row r="25" spans="1:107" ht="33" customHeight="1">
      <c r="A25" s="58" t="s">
        <v>32</v>
      </c>
      <c r="B25" s="6">
        <v>35718</v>
      </c>
      <c r="C25" s="30">
        <f>G25+BO25+BS25+BW25+CE25+CA25+CW25</f>
        <v>23918</v>
      </c>
      <c r="D25" s="30">
        <f>H25+BP25+BT25+BX25+CF25+CB25+CX25</f>
        <v>52042</v>
      </c>
      <c r="E25" s="32">
        <f>D25/C25*10</f>
        <v>21.758508236474622</v>
      </c>
      <c r="F25" s="5">
        <f>J25+N25</f>
        <v>11716</v>
      </c>
      <c r="G25" s="29">
        <f>K25+O25</f>
        <v>11716</v>
      </c>
      <c r="H25" s="29">
        <f>L25+P25</f>
        <v>35849</v>
      </c>
      <c r="I25" s="32">
        <f>H25/G25*10</f>
        <v>30.598327074086718</v>
      </c>
      <c r="J25" s="4">
        <v>10880</v>
      </c>
      <c r="K25" s="4">
        <v>10880</v>
      </c>
      <c r="L25" s="29">
        <v>34195</v>
      </c>
      <c r="M25" s="32">
        <f>L25/K25*10</f>
        <v>31.429227941176471</v>
      </c>
      <c r="N25" s="4">
        <v>836</v>
      </c>
      <c r="O25" s="53">
        <v>836</v>
      </c>
      <c r="P25" s="53">
        <v>1654</v>
      </c>
      <c r="Q25" s="26">
        <f>P25/O25*10</f>
        <v>19.784688995215312</v>
      </c>
      <c r="R25" s="4">
        <v>700</v>
      </c>
      <c r="S25" s="53">
        <v>400</v>
      </c>
      <c r="T25" s="53">
        <v>160</v>
      </c>
      <c r="U25" s="26">
        <f>T25/S25*10</f>
        <v>4</v>
      </c>
      <c r="V25" s="115" t="s">
        <v>32</v>
      </c>
      <c r="W25" s="116"/>
      <c r="X25" s="116"/>
      <c r="Y25" s="117"/>
      <c r="Z25" s="24"/>
      <c r="AA25" s="23"/>
      <c r="AB25" s="23"/>
      <c r="AC25" s="21" t="e">
        <f t="shared" si="5"/>
        <v>#DIV/0!</v>
      </c>
      <c r="AD25" s="24"/>
      <c r="AE25" s="23"/>
      <c r="AF25" s="23"/>
      <c r="AG25" s="21" t="e">
        <f t="shared" si="6"/>
        <v>#DIV/0!</v>
      </c>
      <c r="AH25" s="24"/>
      <c r="AI25" s="23"/>
      <c r="AJ25" s="23"/>
      <c r="AK25" s="21" t="e">
        <f t="shared" si="7"/>
        <v>#DIV/0!</v>
      </c>
      <c r="AL25" s="24"/>
      <c r="AM25" s="23"/>
      <c r="AN25" s="23"/>
      <c r="AO25" s="21" t="e">
        <f t="shared" si="8"/>
        <v>#DIV/0!</v>
      </c>
      <c r="AP25" s="24"/>
      <c r="AQ25" s="23"/>
      <c r="AR25" s="23"/>
      <c r="AS25" s="21" t="e">
        <f t="shared" si="9"/>
        <v>#DIV/0!</v>
      </c>
      <c r="AT25" s="24"/>
      <c r="AU25" s="23"/>
      <c r="AV25" s="23"/>
      <c r="AW25" s="26" t="e">
        <f t="shared" si="10"/>
        <v>#DIV/0!</v>
      </c>
      <c r="AX25" s="36"/>
      <c r="AY25" s="37"/>
      <c r="AZ25" s="37"/>
      <c r="BA25" s="26" t="e">
        <f t="shared" si="31"/>
        <v>#DIV/0!</v>
      </c>
      <c r="BB25" s="36"/>
      <c r="BC25" s="37"/>
      <c r="BD25" s="37"/>
      <c r="BE25" s="26"/>
      <c r="BF25" s="36"/>
      <c r="BG25" s="37"/>
      <c r="BH25" s="37"/>
      <c r="BI25" s="26" t="e">
        <f t="shared" si="34"/>
        <v>#DIV/0!</v>
      </c>
      <c r="BJ25" s="37"/>
      <c r="BK25" s="37"/>
      <c r="BL25" s="37"/>
      <c r="BM25" s="37"/>
      <c r="BN25" s="4">
        <v>5163</v>
      </c>
      <c r="BO25" s="53">
        <v>4912</v>
      </c>
      <c r="BP25" s="53">
        <v>7173</v>
      </c>
      <c r="BQ25" s="26">
        <f>BP25/BO25*10</f>
        <v>14.60301302931596</v>
      </c>
      <c r="BR25" s="4">
        <v>415</v>
      </c>
      <c r="BS25" s="53">
        <v>80</v>
      </c>
      <c r="BT25" s="53">
        <v>75</v>
      </c>
      <c r="BU25" s="26">
        <f>BT25/BS25*10</f>
        <v>9.375</v>
      </c>
      <c r="BV25" s="4">
        <v>4440</v>
      </c>
      <c r="BW25" s="53">
        <v>3990</v>
      </c>
      <c r="BX25" s="53">
        <v>4398</v>
      </c>
      <c r="BY25" s="26">
        <f>BX25/BW25*10</f>
        <v>11.022556390977442</v>
      </c>
      <c r="BZ25" s="36">
        <v>7929</v>
      </c>
      <c r="CA25" s="36">
        <v>1015</v>
      </c>
      <c r="CB25" s="36">
        <v>1765</v>
      </c>
      <c r="CC25" s="26">
        <f>CB25/CA25*10</f>
        <v>17.389162561576356</v>
      </c>
      <c r="CD25" s="4">
        <v>2180</v>
      </c>
      <c r="CE25" s="53">
        <v>2180</v>
      </c>
      <c r="CF25" s="53">
        <v>2757</v>
      </c>
      <c r="CG25" s="26">
        <f>CF25/CE25*10</f>
        <v>12.646788990825687</v>
      </c>
      <c r="CH25" s="36">
        <v>3000</v>
      </c>
      <c r="CI25" s="58" t="s">
        <v>32</v>
      </c>
      <c r="CJ25" s="6">
        <v>22225</v>
      </c>
      <c r="CK25" s="30">
        <f>CO25+CS25</f>
        <v>900</v>
      </c>
      <c r="CL25" s="30">
        <f>CP25+CT25</f>
        <v>260</v>
      </c>
      <c r="CM25" s="32">
        <f>CL25/CK25*10</f>
        <v>2.8888888888888884</v>
      </c>
      <c r="CN25" s="4">
        <v>1954</v>
      </c>
      <c r="CO25" s="53">
        <v>500</v>
      </c>
      <c r="CP25" s="53">
        <v>100</v>
      </c>
      <c r="CQ25" s="26">
        <f>CP25/CO25*10</f>
        <v>2</v>
      </c>
      <c r="CR25" s="4">
        <v>700</v>
      </c>
      <c r="CS25" s="53">
        <v>400</v>
      </c>
      <c r="CT25" s="53">
        <v>160</v>
      </c>
      <c r="CU25" s="26">
        <f>CT25/CS25*10</f>
        <v>4</v>
      </c>
      <c r="CV25" s="4">
        <v>25</v>
      </c>
      <c r="CW25" s="53">
        <v>25</v>
      </c>
      <c r="CX25" s="53">
        <v>25</v>
      </c>
      <c r="CY25" s="26">
        <f>CX25/CW25*10</f>
        <v>10</v>
      </c>
      <c r="CZ25" s="148"/>
      <c r="DA25" s="152"/>
      <c r="DB25" s="153"/>
      <c r="DC25" s="154"/>
    </row>
    <row r="26" spans="1:107" s="1" customFormat="1" ht="29.25" customHeight="1">
      <c r="A26" s="59" t="s">
        <v>25</v>
      </c>
      <c r="B26" s="60">
        <f>B25+B24</f>
        <v>101435</v>
      </c>
      <c r="C26" s="62">
        <f>C25+C24</f>
        <v>58541</v>
      </c>
      <c r="D26" s="62">
        <f>D25+D24</f>
        <v>148987</v>
      </c>
      <c r="E26" s="32">
        <f>D26/C26*10</f>
        <v>25.450026477169846</v>
      </c>
      <c r="F26" s="62">
        <f>F25+F24</f>
        <v>37491</v>
      </c>
      <c r="G26" s="62">
        <f>G25+G24</f>
        <v>37491</v>
      </c>
      <c r="H26" s="62">
        <f>H25+H24</f>
        <v>121755</v>
      </c>
      <c r="I26" s="63">
        <f>H26/G26*10</f>
        <v>32.475794190605747</v>
      </c>
      <c r="J26" s="64">
        <f>J25+J24</f>
        <v>32504</v>
      </c>
      <c r="K26" s="64">
        <f>K25+K24</f>
        <v>32504</v>
      </c>
      <c r="L26" s="64">
        <f>L25+L24</f>
        <v>105414</v>
      </c>
      <c r="M26" s="63">
        <f>L26/K26*10</f>
        <v>32.431085404873244</v>
      </c>
      <c r="N26" s="65">
        <f>N25+N24</f>
        <v>4987</v>
      </c>
      <c r="O26" s="65">
        <f>O25+O24</f>
        <v>4987</v>
      </c>
      <c r="P26" s="65">
        <f>P25+P24</f>
        <v>16341</v>
      </c>
      <c r="Q26" s="63">
        <f>P26/O26*10</f>
        <v>32.767194706236211</v>
      </c>
      <c r="R26" s="65">
        <f>R25+R24</f>
        <v>1605</v>
      </c>
      <c r="S26" s="65">
        <f>S25+S24</f>
        <v>1305</v>
      </c>
      <c r="T26" s="65">
        <f>T25+T24</f>
        <v>511</v>
      </c>
      <c r="U26" s="63">
        <f>T26/S26*10</f>
        <v>3.9157088122605366</v>
      </c>
      <c r="V26" s="118" t="s">
        <v>25</v>
      </c>
      <c r="W26" s="119"/>
      <c r="X26" s="119"/>
      <c r="Y26" s="120"/>
      <c r="Z26" s="66">
        <f t="shared" ref="Z26:AF26" si="37">Z25+Z24</f>
        <v>0</v>
      </c>
      <c r="AA26" s="66">
        <f t="shared" si="37"/>
        <v>0</v>
      </c>
      <c r="AB26" s="66">
        <f t="shared" si="37"/>
        <v>0</v>
      </c>
      <c r="AC26" s="67" t="e">
        <f t="shared" si="5"/>
        <v>#DIV/0!</v>
      </c>
      <c r="AD26" s="66">
        <f t="shared" si="37"/>
        <v>0</v>
      </c>
      <c r="AE26" s="66">
        <f t="shared" si="37"/>
        <v>0</v>
      </c>
      <c r="AF26" s="66">
        <f t="shared" si="37"/>
        <v>0</v>
      </c>
      <c r="AG26" s="67" t="e">
        <f>AF26/AE26*10</f>
        <v>#DIV/0!</v>
      </c>
      <c r="AH26" s="66">
        <f>AH25+AH24</f>
        <v>0</v>
      </c>
      <c r="AI26" s="66">
        <f>AI25+AI24</f>
        <v>0</v>
      </c>
      <c r="AJ26" s="66">
        <f>AJ25+AJ24</f>
        <v>0</v>
      </c>
      <c r="AK26" s="67" t="e">
        <f t="shared" si="7"/>
        <v>#DIV/0!</v>
      </c>
      <c r="AL26" s="66">
        <f>AL25+AL24</f>
        <v>0</v>
      </c>
      <c r="AM26" s="66">
        <f>AM25+AM24</f>
        <v>0</v>
      </c>
      <c r="AN26" s="66">
        <f>AN25+AN24</f>
        <v>0</v>
      </c>
      <c r="AO26" s="67" t="e">
        <f t="shared" si="8"/>
        <v>#DIV/0!</v>
      </c>
      <c r="AP26" s="66">
        <f>AP25+AP24</f>
        <v>0</v>
      </c>
      <c r="AQ26" s="66">
        <f>AQ25+AQ24</f>
        <v>0</v>
      </c>
      <c r="AR26" s="66">
        <f>AR25+AR24</f>
        <v>0</v>
      </c>
      <c r="AS26" s="67" t="e">
        <f>AR26/AQ26*10</f>
        <v>#DIV/0!</v>
      </c>
      <c r="AT26" s="66">
        <f>AT25+AT24</f>
        <v>0</v>
      </c>
      <c r="AU26" s="66">
        <f>AU25+AU24</f>
        <v>0</v>
      </c>
      <c r="AV26" s="66">
        <f>AV25+AV24</f>
        <v>0</v>
      </c>
      <c r="AW26" s="68" t="e">
        <f t="shared" si="10"/>
        <v>#DIV/0!</v>
      </c>
      <c r="AX26" s="66">
        <f>AX25+AX24</f>
        <v>0</v>
      </c>
      <c r="AY26" s="66">
        <f t="shared" ref="AY26:AZ26" si="38">AY25+AY24</f>
        <v>0</v>
      </c>
      <c r="AZ26" s="66">
        <f t="shared" si="38"/>
        <v>0</v>
      </c>
      <c r="BA26" s="68" t="e">
        <f t="shared" si="31"/>
        <v>#DIV/0!</v>
      </c>
      <c r="BB26" s="69">
        <f>BB25+BB24</f>
        <v>0</v>
      </c>
      <c r="BC26" s="69">
        <f t="shared" ref="BC26:BD26" si="39">BC25+BC24</f>
        <v>0</v>
      </c>
      <c r="BD26" s="69">
        <f t="shared" si="39"/>
        <v>0</v>
      </c>
      <c r="BE26" s="68" t="e">
        <f t="shared" ref="BE26" si="40">BD26/BC26*10</f>
        <v>#DIV/0!</v>
      </c>
      <c r="BF26" s="66">
        <f>BF25+BF24</f>
        <v>0</v>
      </c>
      <c r="BG26" s="66">
        <f t="shared" ref="BG26:BH26" si="41">BG25+BG24</f>
        <v>0</v>
      </c>
      <c r="BH26" s="66">
        <f t="shared" si="41"/>
        <v>0</v>
      </c>
      <c r="BI26" s="68" t="e">
        <f t="shared" si="34"/>
        <v>#DIV/0!</v>
      </c>
      <c r="BJ26" s="70">
        <f>BJ25+BJ24</f>
        <v>0</v>
      </c>
      <c r="BK26" s="70">
        <f>BK25+BK24</f>
        <v>0</v>
      </c>
      <c r="BL26" s="70">
        <f t="shared" ref="BL26:BM26" si="42">BL25+BL24</f>
        <v>0</v>
      </c>
      <c r="BM26" s="70">
        <f t="shared" si="42"/>
        <v>0</v>
      </c>
      <c r="BN26" s="65">
        <f>BN25+BN24</f>
        <v>8993</v>
      </c>
      <c r="BO26" s="65">
        <f>BO25+BO24</f>
        <v>8742</v>
      </c>
      <c r="BP26" s="65">
        <f>BP25+BP24</f>
        <v>13429</v>
      </c>
      <c r="BQ26" s="63">
        <f>BP26/BO26*10</f>
        <v>15.361473347060169</v>
      </c>
      <c r="BR26" s="65">
        <f>BR25+BR24</f>
        <v>891</v>
      </c>
      <c r="BS26" s="65">
        <f>BS25+BS24</f>
        <v>556</v>
      </c>
      <c r="BT26" s="65">
        <f>BT25+BT24</f>
        <v>536</v>
      </c>
      <c r="BU26" s="63">
        <f>BT26/BS26*10</f>
        <v>9.6402877697841731</v>
      </c>
      <c r="BV26" s="65">
        <f>BV25+BV24</f>
        <v>9968</v>
      </c>
      <c r="BW26" s="65">
        <f>BW25+BW24</f>
        <v>7299</v>
      </c>
      <c r="BX26" s="65">
        <f>BX25+BX24</f>
        <v>7307</v>
      </c>
      <c r="BY26" s="63">
        <f>BX26/BW26*10</f>
        <v>10.010960405535005</v>
      </c>
      <c r="BZ26" s="65">
        <f>BZ25+BZ24</f>
        <v>18411</v>
      </c>
      <c r="CA26" s="65">
        <f>CA25+CA24</f>
        <v>1273</v>
      </c>
      <c r="CB26" s="65">
        <f>CB25+CB24</f>
        <v>2281</v>
      </c>
      <c r="CC26" s="63">
        <f>CB26/CA26*10</f>
        <v>17.918303220738416</v>
      </c>
      <c r="CD26" s="65">
        <f>CD25+CD24</f>
        <v>2965</v>
      </c>
      <c r="CE26" s="65">
        <f>CE25+CE24</f>
        <v>2749</v>
      </c>
      <c r="CF26" s="65">
        <f>CF25+CF24</f>
        <v>3413</v>
      </c>
      <c r="CG26" s="63">
        <f>CF26/CE26*10</f>
        <v>12.415423790469262</v>
      </c>
      <c r="CH26" s="65">
        <f>CH25+CH24</f>
        <v>12095</v>
      </c>
      <c r="CI26" s="59" t="s">
        <v>25</v>
      </c>
      <c r="CJ26" s="60">
        <f>CJ25+CJ24</f>
        <v>94652</v>
      </c>
      <c r="CK26" s="61">
        <f>CK25+CK24</f>
        <v>2226</v>
      </c>
      <c r="CL26" s="61">
        <f>CL25+CL24</f>
        <v>748</v>
      </c>
      <c r="CM26" s="32">
        <f>CL26/CK26*10</f>
        <v>3.360287511230907</v>
      </c>
      <c r="CN26" s="65">
        <f>CN25+CN24</f>
        <v>3130</v>
      </c>
      <c r="CO26" s="65">
        <f>CO25+CO24</f>
        <v>921</v>
      </c>
      <c r="CP26" s="65">
        <f>CP25+CP24</f>
        <v>237</v>
      </c>
      <c r="CQ26" s="63">
        <f>CP26/CO26*10</f>
        <v>2.5732899022801305</v>
      </c>
      <c r="CR26" s="65">
        <f>CR25+CR24</f>
        <v>1605</v>
      </c>
      <c r="CS26" s="65">
        <f>CS25+CS24</f>
        <v>1305</v>
      </c>
      <c r="CT26" s="65">
        <f>CT25+CT24</f>
        <v>511</v>
      </c>
      <c r="CU26" s="63">
        <f>CT26/CS26*10</f>
        <v>3.9157088122605366</v>
      </c>
      <c r="CV26" s="65">
        <f>CV25+CV24</f>
        <v>431</v>
      </c>
      <c r="CW26" s="65">
        <f>CW25+CW24</f>
        <v>431</v>
      </c>
      <c r="CX26" s="65">
        <f>CX25+CX24</f>
        <v>266</v>
      </c>
      <c r="CY26" s="63">
        <f>CX26/CW26*10</f>
        <v>6.1716937354988399</v>
      </c>
      <c r="CZ26" s="156">
        <f>CZ24+CZ25</f>
        <v>342</v>
      </c>
      <c r="DA26" s="156">
        <f t="shared" ref="DA26:DC26" si="43">DA24+DA25</f>
        <v>0</v>
      </c>
      <c r="DB26" s="156">
        <f t="shared" si="43"/>
        <v>342</v>
      </c>
      <c r="DC26" s="156">
        <f t="shared" si="43"/>
        <v>0</v>
      </c>
    </row>
    <row r="27" spans="1:107" s="73" customFormat="1" ht="18.75">
      <c r="A27" s="71"/>
      <c r="B27" s="7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11"/>
      <c r="AT27" s="111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CZ27"/>
      <c r="DA27"/>
      <c r="DB27"/>
      <c r="DC27"/>
    </row>
    <row r="28" spans="1:107">
      <c r="K28" s="109"/>
    </row>
    <row r="29" spans="1:107">
      <c r="K29" s="110"/>
    </row>
  </sheetData>
  <sortState ref="A5:A23">
    <sortCondition ref="A5:A23"/>
  </sortState>
  <mergeCells count="152">
    <mergeCell ref="CZ1:DC1"/>
    <mergeCell ref="CZ2:CZ3"/>
    <mergeCell ref="DA2:DA3"/>
    <mergeCell ref="DB2:DB3"/>
    <mergeCell ref="DC2:DC3"/>
    <mergeCell ref="BZ1:CC1"/>
    <mergeCell ref="BZ2:BZ4"/>
    <mergeCell ref="CA2:CA3"/>
    <mergeCell ref="CB2:CB3"/>
    <mergeCell ref="CC2:CC4"/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V2:BV4"/>
    <mergeCell ref="BW2:BW3"/>
    <mergeCell ref="BX2:BX3"/>
    <mergeCell ref="BY2:BY4"/>
    <mergeCell ref="BV1:BY1"/>
    <mergeCell ref="BR2:BR4"/>
    <mergeCell ref="BS2:BS3"/>
    <mergeCell ref="BT2:BT3"/>
    <mergeCell ref="BR1:BU1"/>
    <mergeCell ref="BU2:BU4"/>
    <mergeCell ref="CI1:CI4"/>
    <mergeCell ref="CN1:CQ1"/>
    <mergeCell ref="CN2:CN4"/>
    <mergeCell ref="CO2:CO3"/>
    <mergeCell ref="CP2:CP3"/>
    <mergeCell ref="CQ2:CQ4"/>
    <mergeCell ref="CD2:CD4"/>
    <mergeCell ref="CE2:CE3"/>
    <mergeCell ref="CF2:CF3"/>
    <mergeCell ref="CG2:CG4"/>
    <mergeCell ref="CD1:CG1"/>
    <mergeCell ref="CJ2:CJ3"/>
    <mergeCell ref="CJ1:CM1"/>
    <mergeCell ref="CM2:CM3"/>
    <mergeCell ref="CL2:CL3"/>
    <mergeCell ref="CK2:CK3"/>
    <mergeCell ref="CH1:CH4"/>
    <mergeCell ref="CV2:CV4"/>
    <mergeCell ref="CW2:CW3"/>
    <mergeCell ref="CX2:CX3"/>
    <mergeCell ref="CV1:CY1"/>
    <mergeCell ref="CY2:CY4"/>
    <mergeCell ref="CR1:CU1"/>
    <mergeCell ref="CR2:CR4"/>
    <mergeCell ref="CS2:CS3"/>
    <mergeCell ref="CT2:CT3"/>
    <mergeCell ref="CU2:CU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2016-08-15T05:44:04Z</cp:lastPrinted>
  <dcterms:created xsi:type="dcterms:W3CDTF">2012-07-11T07:34:08Z</dcterms:created>
  <dcterms:modified xsi:type="dcterms:W3CDTF">2016-08-16T04:51:54Z</dcterms:modified>
</cp:coreProperties>
</file>