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430" windowHeight="10050" tabRatio="602" activeTab="2"/>
  </bookViews>
  <sheets>
    <sheet name="Доходы " sheetId="6" r:id="rId1"/>
    <sheet name="Расходы" sheetId="7" r:id="rId2"/>
    <sheet name="Источники" sheetId="8" r:id="rId3"/>
  </sheets>
  <definedNames>
    <definedName name="_xlnm.Print_Titles" localSheetId="0">'Доходы '!$A:$A,'Доходы '!$15:$15</definedName>
    <definedName name="_xlnm.Print_Titles" localSheetId="2">Источники!$15:$18</definedName>
    <definedName name="_xlnm.Print_Titles" localSheetId="1">Расходы!$A$4:$IV$5</definedName>
    <definedName name="_xlnm.Print_Area" localSheetId="0">'Доходы '!$A$9:$E$91</definedName>
  </definedNames>
  <calcPr calcId="125725"/>
</workbook>
</file>

<file path=xl/calcChain.xml><?xml version="1.0" encoding="utf-8"?>
<calcChain xmlns="http://schemas.openxmlformats.org/spreadsheetml/2006/main">
  <c r="K31" i="8"/>
  <c r="K30"/>
  <c r="K28"/>
  <c r="K27"/>
  <c r="H26"/>
  <c r="K26" s="1"/>
  <c r="G26"/>
  <c r="K25"/>
  <c r="H23"/>
  <c r="K23" s="1"/>
  <c r="G23"/>
  <c r="K22"/>
  <c r="H20"/>
  <c r="K20" s="1"/>
  <c r="G20"/>
  <c r="G19"/>
  <c r="H19" l="1"/>
  <c r="K19" s="1"/>
  <c r="P131" i="7" l="1"/>
  <c r="O131"/>
  <c r="Q129"/>
  <c r="Q128"/>
  <c r="Q127"/>
  <c r="Q126"/>
  <c r="Q125"/>
  <c r="Q124"/>
  <c r="Q123"/>
  <c r="Q122"/>
  <c r="Q121"/>
  <c r="Q120"/>
  <c r="Q119"/>
  <c r="Q118"/>
  <c r="Q117"/>
  <c r="Q116"/>
  <c r="Q115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0"/>
  <c r="Q19"/>
  <c r="Q18"/>
  <c r="Q17"/>
  <c r="Q16"/>
  <c r="Q15"/>
  <c r="Q14"/>
  <c r="Q13"/>
  <c r="Q12"/>
  <c r="Q11"/>
  <c r="Q10"/>
  <c r="Q9"/>
  <c r="Q8"/>
  <c r="Q7"/>
  <c r="Q6"/>
  <c r="D85" i="6"/>
  <c r="E85" s="1"/>
  <c r="D64"/>
  <c r="D61" s="1"/>
  <c r="E61" s="1"/>
  <c r="D55"/>
  <c r="D51"/>
  <c r="E51" s="1"/>
  <c r="D47"/>
  <c r="D46" s="1"/>
  <c r="D40"/>
  <c r="E40" s="1"/>
  <c r="D33"/>
  <c r="D31" s="1"/>
  <c r="D30" s="1"/>
  <c r="D25"/>
  <c r="D23"/>
  <c r="D19"/>
  <c r="D18"/>
  <c r="D17" s="1"/>
  <c r="E20"/>
  <c r="E21"/>
  <c r="E22"/>
  <c r="E24"/>
  <c r="E26"/>
  <c r="E27"/>
  <c r="E28"/>
  <c r="E29"/>
  <c r="E32"/>
  <c r="E34"/>
  <c r="E35"/>
  <c r="E36"/>
  <c r="E37"/>
  <c r="E38"/>
  <c r="E39"/>
  <c r="E41"/>
  <c r="E42"/>
  <c r="E43"/>
  <c r="E48"/>
  <c r="E49"/>
  <c r="E50"/>
  <c r="E52"/>
  <c r="E53"/>
  <c r="E54"/>
  <c r="E55"/>
  <c r="E56"/>
  <c r="E57"/>
  <c r="E58"/>
  <c r="E59"/>
  <c r="E60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6"/>
  <c r="E87"/>
  <c r="E88"/>
  <c r="E89"/>
  <c r="E33"/>
  <c r="E25"/>
  <c r="E23"/>
  <c r="E19"/>
  <c r="C85"/>
  <c r="C64"/>
  <c r="C61" s="1"/>
  <c r="C55"/>
  <c r="C47"/>
  <c r="C46" s="1"/>
  <c r="C40"/>
  <c r="C33"/>
  <c r="C31" s="1"/>
  <c r="C25"/>
  <c r="C23"/>
  <c r="C19"/>
  <c r="E46" l="1"/>
  <c r="D45"/>
  <c r="E47"/>
  <c r="E18"/>
  <c r="C18"/>
  <c r="C30"/>
  <c r="C51"/>
  <c r="E45" l="1"/>
  <c r="D44"/>
  <c r="E31"/>
  <c r="C17"/>
  <c r="C45"/>
  <c r="E44" l="1"/>
  <c r="D90"/>
  <c r="E30"/>
  <c r="C44"/>
  <c r="E90" l="1"/>
  <c r="E17"/>
  <c r="C90"/>
</calcChain>
</file>

<file path=xl/sharedStrings.xml><?xml version="1.0" encoding="utf-8"?>
<sst xmlns="http://schemas.openxmlformats.org/spreadsheetml/2006/main" count="344" uniqueCount="299">
  <si>
    <t>1 00 00000 00 0000 000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</si>
  <si>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</si>
  <si>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</si>
  <si>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</si>
  <si>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 1 01 00000 00 0000 000</t>
  </si>
  <si>
    <t xml:space="preserve"> 1 01 02000 01 0000 110</t>
  </si>
  <si>
    <t xml:space="preserve"> 1 05 00000 00 0000 000</t>
  </si>
  <si>
    <t>1 05 02000 02 0000 110</t>
  </si>
  <si>
    <t>1 05 03000 01 0000 110</t>
  </si>
  <si>
    <t xml:space="preserve"> 1 08 00000 00 0000 000</t>
  </si>
  <si>
    <t xml:space="preserve"> 1 11 00000 00 0000 000</t>
  </si>
  <si>
    <t xml:space="preserve"> 1 11 05000 00 0000 120</t>
  </si>
  <si>
    <t xml:space="preserve"> 1 11 05010 00 0000 120</t>
  </si>
  <si>
    <t xml:space="preserve"> 1 11 07000 00 0000 120</t>
  </si>
  <si>
    <t xml:space="preserve"> 1 12 00000 00 0000 000</t>
  </si>
  <si>
    <t>1 14 00000 00 0000 000</t>
  </si>
  <si>
    <t>1 16 00000 00 0000 000</t>
  </si>
  <si>
    <t xml:space="preserve"> Наименование кода бюджетной классификации доходов</t>
  </si>
  <si>
    <t>ИНЫЕ МЕЖБЮДЖЕТНЫЕ ТРАНСФЕРТЫ</t>
  </si>
  <si>
    <t>2 00 00000 00 0000 000</t>
  </si>
  <si>
    <t xml:space="preserve"> 2 02 00000 00 0000 000</t>
  </si>
  <si>
    <t>ВСЕГО ДОХОДОВ</t>
  </si>
  <si>
    <t>1 05 04000 02 0000 110</t>
  </si>
  <si>
    <t xml:space="preserve">Акцизы по подакцизным товарам (продукции), производимым на территории Российской Федерации
</t>
  </si>
  <si>
    <t xml:space="preserve">1 03 00000 00 0000 000
</t>
  </si>
  <si>
    <t>1 03 02000 01 0000 110</t>
  </si>
  <si>
    <t xml:space="preserve">Проценты, полученные от предоставления бюджетных кредитов внутри страны
</t>
  </si>
  <si>
    <t>1 11 03000 00 0000 120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</si>
  <si>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</si>
  <si>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</si>
  <si>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Платежи от государственных и муниципальных унитарных предприятий
</t>
  </si>
  <si>
    <t xml:space="preserve">Дотации на выравнивание бюджетной обеспеченности
</t>
  </si>
  <si>
    <t xml:space="preserve">Субсидии бюджетам бюджетной системы Российской Федерации (межбюджетные субсидии)
</t>
  </si>
  <si>
    <t xml:space="preserve">Прочие субсидии бюджетам муниципальных районов
</t>
  </si>
  <si>
    <t xml:space="preserve">Субвенции бюджетам субъектов Российской Федерации и муниципальных образований
</t>
  </si>
  <si>
    <t xml:space="preserve">Субвенции бюджетам муниципальных районов на выполнение передаваемых полномочий субъектов Российской Федерации
</t>
  </si>
  <si>
    <t>Дотации бюджетам муниципальных районов на поддержку мер по обеспечению сбалансированности бюджетов</t>
  </si>
  <si>
    <t>Налоговые доходы</t>
  </si>
  <si>
    <t>Налоги на прибыль, доходы</t>
  </si>
  <si>
    <t>Налоги на совокупный доход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</si>
  <si>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</si>
  <si>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</si>
  <si>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</si>
  <si>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</si>
  <si>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</si>
  <si>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Безвозмездные поступления  </t>
  </si>
  <si>
    <t>Безвозмездные поступления от других бюджетов бюджетной системы Российской Федерации</t>
  </si>
  <si>
    <t xml:space="preserve">Дотации бюджетам на поддержку мер по обеспечению сбалансированности бюджетов
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</si>
  <si>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</si>
  <si>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</si>
  <si>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всего</t>
  </si>
  <si>
    <t>Межбюджетные трансферты бюджетам муниципальных районов области за счет резервного фонда Правительства области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</si>
  <si>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</si>
  <si>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1 11 05020 00 0000 120</t>
  </si>
  <si>
    <t>Налоговые и неналоговые доходы</t>
  </si>
  <si>
    <t>1 14 02000 00 0000 000</t>
  </si>
  <si>
    <t>1 14 06000 00 0000 000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</si>
  <si>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</si>
  <si>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1 11 05070 00 0000 120</t>
  </si>
  <si>
    <t>2 02 10000 00 0000 151</t>
  </si>
  <si>
    <t>2 02 15001 00 0000 151</t>
  </si>
  <si>
    <t>2 02 15002 00 0000 151</t>
  </si>
  <si>
    <t>2 02 15002 05 0000 151</t>
  </si>
  <si>
    <t>2 02 15001 05 0002 151</t>
  </si>
  <si>
    <t>2 02 20051 05 0000 151</t>
  </si>
  <si>
    <t>2 02 20000 00 0000 151</t>
  </si>
  <si>
    <t>2 02 29999 05 0000 151</t>
  </si>
  <si>
    <t>2 02 30000 00 0000 151</t>
  </si>
  <si>
    <t>2 02 35120 05 0000 151</t>
  </si>
  <si>
    <t>2 02 35118 05 0000 151</t>
  </si>
  <si>
    <t>2 02 30024 05 0000 151</t>
  </si>
  <si>
    <t>2 02 40000 00 0000 000</t>
  </si>
  <si>
    <t>2 02 29999 05 0063 151</t>
  </si>
  <si>
    <t>2 02 30024 05 0001 151</t>
  </si>
  <si>
    <t>2 02 30024 05 0003 151</t>
  </si>
  <si>
    <t>2 02 30024 05 0004 151</t>
  </si>
  <si>
    <t>2 02 30024 05 0007 151</t>
  </si>
  <si>
    <t>2 02 30024 05 0008 151</t>
  </si>
  <si>
    <t>2 02 30024 05 0009 151</t>
  </si>
  <si>
    <t>2 02 30024 05 0010 151</t>
  </si>
  <si>
    <t>2 02 30024 05 0011 151</t>
  </si>
  <si>
    <t>2 02 30024 05 0012 151</t>
  </si>
  <si>
    <t>2 02 30024 05 0014 151</t>
  </si>
  <si>
    <t>2 02 30024 05 0015 151</t>
  </si>
  <si>
    <t>2 02 30024 05 0016 151</t>
  </si>
  <si>
    <t>2 02 30024 05 0027 151</t>
  </si>
  <si>
    <t>2 02 30024 05 0028 151</t>
  </si>
  <si>
    <t>2 02 30024 05 0029 151</t>
  </si>
  <si>
    <t>2 02 30024 05 0037 151</t>
  </si>
  <si>
    <t>2 02 49999 05 0006 151</t>
  </si>
  <si>
    <t>2 02 30024 05 0039 151</t>
  </si>
  <si>
    <t>2 02 30024 05 0040 151</t>
  </si>
  <si>
    <t xml:space="preserve">Дотации бюджетам бюджетной системы  Российской Федерации
</t>
  </si>
  <si>
    <t>2 02 30024 05 0038 151</t>
  </si>
  <si>
    <t>Субвенции бюджетам муниципальных районов на осуществление органами местного самоуправления отдельных государственных полномочий 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</si>
  <si>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тыс.рублей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</si>
  <si>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</si>
  <si>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</si>
  <si>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Государственная пошлина</t>
  </si>
  <si>
    <t>2 02 29999 05 0069 151</t>
  </si>
  <si>
    <r>
      <t xml:space="preserve">Субсидия бюджетам муниципальных районов области на капитальный ремонт, </t>
    </r>
    <r>
      <rPr>
        <b/>
        <sz val="10"/>
        <color indexed="8"/>
        <rFont val="Times New Roman"/>
        <family val="1"/>
        <charset val="204"/>
      </rPr>
      <t xml:space="preserve">ремонт и содержание автомобильных дорог </t>
    </r>
    <r>
      <rPr>
        <sz val="10"/>
        <color indexed="8"/>
        <rFont val="Times New Roman"/>
        <family val="1"/>
        <charset val="204"/>
      </rPr>
      <t xml:space="preserve">общего пользования местного значения за счет средств областного дорожного фонда  </t>
    </r>
  </si>
  <si>
    <r>
      <t xml:space="preserve">Субвенции бюджетам муниципальных районов на осуществление полномочий по составлению (изменению) </t>
    </r>
    <r>
      <rPr>
        <b/>
        <sz val="10"/>
        <color indexed="8"/>
        <rFont val="Times New Roman"/>
        <family val="1"/>
        <charset val="204"/>
      </rPr>
      <t>списков кандидатов в присяжные заседатели</t>
    </r>
    <r>
      <rPr>
        <sz val="10"/>
        <color indexed="8"/>
        <rFont val="Times New Roman"/>
        <family val="1"/>
        <charset val="204"/>
      </rPr>
      <t xml:space="preserve"> федеральных судов общей юрисдикции в Российской Федерации
</t>
    </r>
  </si>
  <si>
    <r>
      <t xml:space="preserve">Субвенции бюджетам муниципальных районов на осуществление </t>
    </r>
    <r>
      <rPr>
        <b/>
        <sz val="10"/>
        <color indexed="8"/>
        <rFont val="Times New Roman"/>
        <family val="1"/>
        <charset val="204"/>
      </rPr>
      <t>первичного воинского учета</t>
    </r>
    <r>
      <rPr>
        <sz val="10"/>
        <color indexed="8"/>
        <rFont val="Times New Roman"/>
        <family val="1"/>
        <charset val="204"/>
      </rPr>
      <t xml:space="preserve"> на территориях, где отсутствуют военные комиссариаты</t>
    </r>
  </si>
  <si>
    <r>
      <t xml:space="preserve">Субвенции бюджетам муниципальных районов области на </t>
    </r>
    <r>
      <rPr>
        <b/>
        <sz val="10"/>
        <color indexed="8"/>
        <rFont val="Times New Roman"/>
        <family val="1"/>
        <charset val="204"/>
      </rPr>
      <t>финансовое обеспечение</t>
    </r>
    <r>
      <rPr>
        <sz val="10"/>
        <color indexed="8"/>
        <rFont val="Times New Roman"/>
        <family val="1"/>
        <charset val="204"/>
      </rPr>
      <t xml:space="preserve"> образовательной деятельности муниципальных </t>
    </r>
    <r>
      <rPr>
        <b/>
        <sz val="10"/>
        <color indexed="8"/>
        <rFont val="Times New Roman"/>
        <family val="1"/>
        <charset val="204"/>
      </rPr>
      <t>общеобразовательных</t>
    </r>
    <r>
      <rPr>
        <sz val="10"/>
        <color indexed="8"/>
        <rFont val="Times New Roman"/>
        <family val="1"/>
        <charset val="204"/>
      </rPr>
      <t xml:space="preserve"> учреждений</t>
    </r>
  </si>
  <si>
    <r>
      <t xml:space="preserve"> 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</t>
    </r>
    <r>
      <rPr>
        <b/>
        <sz val="10"/>
        <color indexed="8"/>
        <rFont val="Times New Roman"/>
        <family val="1"/>
        <charset val="204"/>
      </rPr>
      <t>комиссий по делам несовершеннолетних</t>
    </r>
    <r>
      <rPr>
        <sz val="10"/>
        <color indexed="8"/>
        <rFont val="Times New Roman"/>
        <family val="1"/>
        <charset val="204"/>
      </rPr>
      <t xml:space="preserve"> и защите их прав</t>
    </r>
  </si>
  <si>
    <r>
      <t xml:space="preserve">Субвенции бюджетам муниципальных районов области на осуществление органами местного самоуправления отдельных  государственных полномочий по санкционированию  финансовыми органами муниципальных образований Саратовской области </t>
    </r>
    <r>
      <rPr>
        <b/>
        <sz val="10"/>
        <color indexed="8"/>
        <rFont val="Times New Roman"/>
        <family val="1"/>
        <charset val="204"/>
      </rPr>
      <t>кассовых выплат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 xml:space="preserve">получателям средств областного бюджета, </t>
    </r>
    <r>
      <rPr>
        <sz val="10"/>
        <color indexed="8"/>
        <rFont val="Times New Roman"/>
        <family val="1"/>
        <charset val="204"/>
      </rPr>
      <t>областным государственным автономным и бюджетным учреждениям, расположенным на территориях муниципальных образований области</t>
    </r>
  </si>
  <si>
    <r>
      <t xml:space="preserve">Субвенция  бюджетам муниципальных районов области на исполнение государственных полномочий по </t>
    </r>
    <r>
      <rPr>
        <b/>
        <sz val="10"/>
        <color indexed="8"/>
        <rFont val="Times New Roman"/>
        <family val="1"/>
        <charset val="204"/>
      </rPr>
      <t>расчету и предоставлению дотаций поселениям</t>
    </r>
  </si>
  <si>
    <r>
      <t>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</t>
    </r>
    <r>
      <rPr>
        <b/>
        <sz val="10"/>
        <color indexed="8"/>
        <rFont val="Times New Roman"/>
        <family val="1"/>
        <charset val="204"/>
      </rPr>
      <t xml:space="preserve"> административных комиссий,</t>
    </r>
    <r>
      <rPr>
        <sz val="10"/>
        <color indexed="8"/>
        <rFont val="Times New Roman"/>
        <family val="1"/>
        <charset val="204"/>
      </rPr>
      <t xml:space="preserve"> определению перечня должностных лиц, уполномоченных составлять протоколы об административных правонарушениях</t>
    </r>
  </si>
  <si>
    <r>
      <t xml:space="preserve">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</t>
    </r>
    <r>
      <rPr>
        <b/>
        <sz val="10"/>
        <color indexed="8"/>
        <rFont val="Times New Roman"/>
        <family val="1"/>
        <charset val="204"/>
      </rPr>
      <t xml:space="preserve">по опеке и попечительству в отношении несовершеннолетних </t>
    </r>
    <r>
      <rPr>
        <sz val="10"/>
        <color indexed="8"/>
        <rFont val="Times New Roman"/>
        <family val="1"/>
        <charset val="204"/>
      </rPr>
      <t xml:space="preserve">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  </r>
  </si>
  <si>
    <r>
      <t xml:space="preserve">Субвенции бюджетам муниципальных районов области на осуществление органами местного самоуправления  государственных полномочий по </t>
    </r>
    <r>
      <rPr>
        <b/>
        <u/>
        <sz val="10"/>
        <color indexed="8"/>
        <rFont val="Times New Roman"/>
        <family val="1"/>
        <charset val="204"/>
      </rPr>
      <t xml:space="preserve">организации </t>
    </r>
    <r>
      <rPr>
        <sz val="10"/>
        <color indexed="8"/>
        <rFont val="Times New Roman"/>
        <family val="1"/>
        <charset val="204"/>
      </rPr>
      <t xml:space="preserve">предоставления гражданам </t>
    </r>
    <r>
      <rPr>
        <b/>
        <sz val="10"/>
        <color indexed="8"/>
        <rFont val="Times New Roman"/>
        <family val="1"/>
        <charset val="204"/>
      </rPr>
      <t>субсидий на оплату жилого помещения</t>
    </r>
    <r>
      <rPr>
        <sz val="10"/>
        <color indexed="8"/>
        <rFont val="Times New Roman"/>
        <family val="1"/>
        <charset val="204"/>
      </rPr>
      <t xml:space="preserve"> и коммунальных услуг</t>
    </r>
  </si>
  <si>
    <r>
  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</t>
    </r>
    <r>
      <rPr>
        <b/>
        <sz val="10"/>
        <color indexed="8"/>
        <rFont val="Times New Roman"/>
        <family val="1"/>
        <charset val="204"/>
      </rPr>
      <t xml:space="preserve">по опеке и попечительству в отношении совершеннолетних </t>
    </r>
    <r>
      <rPr>
        <sz val="10"/>
        <color indexed="8"/>
        <rFont val="Times New Roman"/>
        <family val="1"/>
        <charset val="204"/>
      </rPr>
      <t>граждан</t>
    </r>
  </si>
  <si>
    <r>
      <t xml:space="preserve">Субвенции бюджетам муниципальных районов области на осуществление органами местного самоуправления государственных полномочий по  </t>
    </r>
    <r>
      <rPr>
        <b/>
        <u/>
        <sz val="10"/>
        <color indexed="8"/>
        <rFont val="Times New Roman"/>
        <family val="1"/>
        <charset val="204"/>
      </rPr>
      <t xml:space="preserve">организации </t>
    </r>
    <r>
      <rPr>
        <sz val="10"/>
        <color indexed="8"/>
        <rFont val="Times New Roman"/>
        <family val="1"/>
        <charset val="204"/>
      </rPr>
      <t xml:space="preserve">предоставления </t>
    </r>
    <r>
      <rPr>
        <b/>
        <sz val="10"/>
        <color indexed="8"/>
        <rFont val="Times New Roman"/>
        <family val="1"/>
        <charset val="204"/>
      </rPr>
      <t>компенсации родительской платы</t>
    </r>
    <r>
      <rPr>
        <sz val="10"/>
        <color indexed="8"/>
        <rFont val="Times New Roman"/>
        <family val="1"/>
        <charset val="204"/>
      </rPr>
      <t xml:space="preserve"> за присмотр и уход за детьми в образовательных организациях, реализующих основную общеобразовательную программу </t>
    </r>
    <r>
      <rPr>
        <b/>
        <sz val="10"/>
        <color indexed="8"/>
        <rFont val="Times New Roman"/>
        <family val="1"/>
        <charset val="204"/>
      </rPr>
      <t xml:space="preserve">дошкольного образования </t>
    </r>
  </si>
  <si>
    <r>
      <t xml:space="preserve">Субвенции бюджетам муниципальных районов области на  </t>
    </r>
    <r>
      <rPr>
        <b/>
        <sz val="10"/>
        <color indexed="8"/>
        <rFont val="Times New Roman"/>
        <family val="1"/>
        <charset val="204"/>
      </rPr>
      <t>компенсацию  родительской платы</t>
    </r>
    <r>
      <rPr>
        <sz val="10"/>
        <color indexed="8"/>
        <rFont val="Times New Roman"/>
        <family val="1"/>
        <charset val="204"/>
      </rPr>
      <t xml:space="preserve"> за присмотр и уход за детьми в образовательных организациях, реализующих основную общеобразовательную программу</t>
    </r>
    <r>
      <rPr>
        <b/>
        <sz val="10"/>
        <color indexed="8"/>
        <rFont val="Times New Roman"/>
        <family val="1"/>
        <charset val="204"/>
      </rPr>
      <t xml:space="preserve"> дошкольного образования</t>
    </r>
  </si>
  <si>
    <r>
  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</t>
    </r>
    <r>
      <rPr>
        <b/>
        <sz val="10"/>
        <color indexed="8"/>
        <rFont val="Times New Roman"/>
        <family val="1"/>
        <charset val="204"/>
      </rPr>
      <t>охраной труда</t>
    </r>
  </si>
  <si>
    <r>
  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</t>
    </r>
    <r>
      <rPr>
        <b/>
        <sz val="10"/>
        <color indexed="8"/>
        <rFont val="Times New Roman"/>
        <family val="1"/>
        <charset val="204"/>
      </rPr>
      <t>субсидий на оплату жилого помещения и коммунальных услуг</t>
    </r>
  </si>
  <si>
    <r>
      <t xml:space="preserve">Субвенции бюджетам муниципальных районов области на  </t>
    </r>
    <r>
      <rPr>
        <b/>
        <sz val="10"/>
        <color indexed="8"/>
        <rFont val="Times New Roman"/>
        <family val="1"/>
        <charset val="204"/>
      </rPr>
      <t xml:space="preserve">предоставление питания </t>
    </r>
    <r>
      <rPr>
        <sz val="10"/>
        <color indexed="8"/>
        <rFont val="Times New Roman"/>
        <family val="1"/>
        <charset val="204"/>
      </rPr>
      <t>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  </r>
  </si>
  <si>
    <r>
      <t xml:space="preserve">Субвенции бюджетам муниципальных районов области на  </t>
    </r>
    <r>
      <rPr>
        <b/>
        <sz val="10"/>
        <color indexed="8"/>
        <rFont val="Times New Roman"/>
        <family val="1"/>
        <charset val="204"/>
      </rPr>
      <t>частичное финансирование расходов на присмотр и уход за детьми дошкольного возраста</t>
    </r>
    <r>
      <rPr>
        <sz val="10"/>
        <color indexed="8"/>
        <rFont val="Times New Roman"/>
        <family val="1"/>
        <charset val="204"/>
      </rPr>
      <t xml:space="preserve"> в муниципальных образовательных организациях, реализующих основную общеобразовательную программу</t>
    </r>
    <r>
      <rPr>
        <b/>
        <sz val="10"/>
        <color indexed="8"/>
        <rFont val="Times New Roman"/>
        <family val="1"/>
        <charset val="204"/>
      </rPr>
      <t xml:space="preserve"> дошкольного </t>
    </r>
    <r>
      <rPr>
        <sz val="10"/>
        <color indexed="8"/>
        <rFont val="Times New Roman"/>
        <family val="1"/>
        <charset val="204"/>
      </rPr>
      <t>образования</t>
    </r>
  </si>
  <si>
    <r>
      <t xml:space="preserve">Субвенции бюджетам муниципальных районов области на осуществление органами местного самоуправления государственных полномочий по </t>
    </r>
    <r>
      <rPr>
        <b/>
        <sz val="10"/>
        <color indexed="8"/>
        <rFont val="Times New Roman"/>
        <family val="1"/>
        <charset val="204"/>
      </rPr>
      <t xml:space="preserve">организации предоставления питания </t>
    </r>
    <r>
      <rPr>
        <sz val="10"/>
        <color indexed="8"/>
        <rFont val="Times New Roman"/>
        <family val="1"/>
        <charset val="204"/>
      </rPr>
      <t xml:space="preserve">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</t>
    </r>
    <r>
      <rPr>
        <b/>
        <sz val="10"/>
        <color indexed="8"/>
        <rFont val="Times New Roman"/>
        <family val="1"/>
        <charset val="204"/>
      </rPr>
      <t xml:space="preserve">дошкольного </t>
    </r>
    <r>
      <rPr>
        <sz val="10"/>
        <color indexed="8"/>
        <rFont val="Times New Roman"/>
        <family val="1"/>
        <charset val="204"/>
      </rPr>
      <t>образования</t>
    </r>
  </si>
  <si>
    <r>
      <t xml:space="preserve">Субвенции бюджетам муниципальных районов области на </t>
    </r>
    <r>
      <rPr>
        <b/>
        <sz val="10"/>
        <color indexed="8"/>
        <rFont val="Times New Roman"/>
        <family val="1"/>
        <charset val="204"/>
      </rPr>
      <t>финансовое обеспечение</t>
    </r>
    <r>
      <rPr>
        <sz val="10"/>
        <color indexed="8"/>
        <rFont val="Times New Roman"/>
        <family val="1"/>
        <charset val="204"/>
      </rPr>
      <t xml:space="preserve"> образовательной деятельности муниципальных </t>
    </r>
    <r>
      <rPr>
        <b/>
        <sz val="10"/>
        <color indexed="8"/>
        <rFont val="Times New Roman"/>
        <family val="1"/>
        <charset val="204"/>
      </rPr>
      <t>дошкольных</t>
    </r>
    <r>
      <rPr>
        <sz val="10"/>
        <color indexed="8"/>
        <rFont val="Times New Roman"/>
        <family val="1"/>
        <charset val="204"/>
      </rPr>
      <t xml:space="preserve"> образовательных организаций</t>
    </r>
  </si>
  <si>
    <r>
  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на </t>
    </r>
    <r>
      <rPr>
        <b/>
        <sz val="10"/>
        <color indexed="8"/>
        <rFont val="Times New Roman"/>
        <family val="1"/>
        <charset val="204"/>
      </rPr>
      <t>организацию проведения мероприятий по отлову и содержанию безнадзорных животных</t>
    </r>
  </si>
  <si>
    <r>
      <t xml:space="preserve">Субвенции бюджетам муниципальных районов области на  проведение мероприятий по </t>
    </r>
    <r>
      <rPr>
        <b/>
        <sz val="10"/>
        <color indexed="8"/>
        <rFont val="Times New Roman"/>
        <family val="1"/>
        <charset val="204"/>
      </rPr>
      <t>отлову и содержанию безнадзорных животных</t>
    </r>
  </si>
  <si>
    <t>2 02 25519 05 0000 151</t>
  </si>
  <si>
    <t>2 02 35120 05 0000 120</t>
  </si>
  <si>
    <r>
      <t xml:space="preserve">Субвенции бюджетам муниципальных районов на осуществление полномочий по составлению (изменению) </t>
    </r>
    <r>
      <rPr>
        <b/>
        <sz val="10"/>
        <color indexed="8"/>
        <rFont val="Times New Roman"/>
        <family val="1"/>
        <charset val="204"/>
      </rPr>
      <t>списков кандидатов в присяжные заседатели</t>
    </r>
    <r>
      <rPr>
        <sz val="10"/>
        <color indexed="8"/>
        <rFont val="Times New Roman"/>
        <family val="1"/>
        <charset val="204"/>
      </rPr>
      <t xml:space="preserve"> федеральных судов общей юрисдикции в Российской Федерации</t>
    </r>
  </si>
  <si>
    <t>2 02 49999 05 0013 151</t>
  </si>
  <si>
    <t>НДФЛ с работников</t>
  </si>
  <si>
    <t>НДФЛ предприниматели</t>
  </si>
  <si>
    <t>1 11 09000 00 0000 120</t>
  </si>
  <si>
    <t>Прочие доходы от сдачи в аренду имущества</t>
  </si>
  <si>
    <t xml:space="preserve">Код бюджетной классификации доходов </t>
  </si>
  <si>
    <t>Субсидии бюджетам муниципальных районов области на обеспечение расходных обязательств, связанных с повышением оплаты труда отдельным категориям работников бюджетной сферы в целях реализации указов Президента Российской Федерации от 7 мая 2012 года №597 "О мероприятиях по реализации государственной социальной политики" и от 1 июня 2012 года № 761 "О Национальной стратегии действий в интересах детей на 2012-2017 годы"</t>
  </si>
  <si>
    <t>2 02 29999 05 0075 151</t>
  </si>
  <si>
    <t>Субсидия бюджетам муниципальных районов области на обеспечение повышения оплаты труда некоторых категорий работников муниципальных учреждений</t>
  </si>
  <si>
    <t>Субсидии бюджетам муниципальных районов на поддержку отрасли культуры</t>
  </si>
  <si>
    <t>2 02 49999 05 0014 151</t>
  </si>
  <si>
    <t>2 02 49999 05 0015 151</t>
  </si>
  <si>
    <r>
      <t xml:space="preserve">Межбюджетные трансферты, передаваемые бюджетам муниципальных районов области на осуществление полномочий органов местного самоуправления в области энергосбережения и повышения </t>
    </r>
    <r>
      <rPr>
        <b/>
        <sz val="10"/>
        <color theme="1"/>
        <rFont val="Times New Roman"/>
        <family val="1"/>
        <charset val="204"/>
      </rPr>
      <t>энергетической эффективности</t>
    </r>
    <r>
      <rPr>
        <sz val="10"/>
        <color theme="1"/>
        <rFont val="Times New Roman"/>
        <family val="1"/>
        <charset val="204"/>
      </rPr>
      <t xml:space="preserve">
</t>
    </r>
  </si>
  <si>
    <r>
      <t xml:space="preserve">Межбюджетные трансферты, передаваемые бюджетам муниципальных районов области в целях поддержки районных </t>
    </r>
    <r>
      <rPr>
        <b/>
        <sz val="10"/>
        <color theme="1"/>
        <rFont val="Times New Roman"/>
        <family val="1"/>
        <charset val="204"/>
      </rPr>
      <t>печатных средств</t>
    </r>
    <r>
      <rPr>
        <sz val="10"/>
        <color theme="1"/>
        <rFont val="Times New Roman"/>
        <family val="1"/>
        <charset val="204"/>
      </rPr>
      <t xml:space="preserve"> массовой информации
</t>
    </r>
  </si>
  <si>
    <t>в рублях</t>
  </si>
  <si>
    <t>2 02 25497 05 0000 151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</si>
  <si>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</si>
  <si>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Межбюджетные трансферты, передаваемые бюджетам муниципальных районов области в целях обеспечения надлежащего осуществления полномочий по решению вопросов местного значения
</t>
  </si>
  <si>
    <t xml:space="preserve">Дотации  на выравнивание бюджетной обеспеченности муниципальных районов области 
</t>
  </si>
  <si>
    <t xml:space="preserve">Субсидии бюджетам муниципальных районов области на реализацию федеральных целевых программ (на закупку комплектов искусственных покрытий для футбольных полей для спортивных детско-юношеских школ области, включая их доставку и сертификацию полей
</t>
  </si>
  <si>
    <t>2 02 29999 05 0074 151</t>
  </si>
  <si>
    <t>Субсидии бюджетам муниципальных районов области на реализацию расходных обязательств, возникающих при выполнении полномочий по решению вопросов местного значения</t>
  </si>
  <si>
    <t>2 02 29999 05 0076 151</t>
  </si>
  <si>
    <t>Субсидия бюджетам муниципальных районов области на 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</si>
  <si>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Ожидаемое исполнение плана</t>
  </si>
  <si>
    <t xml:space="preserve">Процент испол-нения плана </t>
  </si>
  <si>
    <t>Уточненный план на 2018 год</t>
  </si>
  <si>
    <t>I. ДОХОДЫ</t>
  </si>
  <si>
    <t>2. Расходы</t>
  </si>
  <si>
    <t>(рублей)</t>
  </si>
  <si>
    <t>(тыс. рублей)</t>
  </si>
  <si>
    <t>тыс. рублей</t>
  </si>
  <si>
    <t>Наименование</t>
  </si>
  <si>
    <t>Раздел</t>
  </si>
  <si>
    <t>Раз-дел</t>
  </si>
  <si>
    <t>Под-раз-дел</t>
  </si>
  <si>
    <t>Сумма</t>
  </si>
  <si>
    <t>Бюджет-ные назначе-ния на 2018 год</t>
  </si>
  <si>
    <t>Ожидаемое исполне-ние за 2018 год</t>
  </si>
  <si>
    <t>% исполне-ния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</si>
  <si>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</si>
  <si>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</si>
  <si>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власти</t>
  </si>
  <si>
    <t>Расходы на обеспечение функций центрального аппарата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</si>
  <si>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</si>
  <si>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</si>
  <si>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Закупка товаров, работ и услуг для муниципальных нужд</t>
  </si>
  <si>
    <t>Иные закупки товаров, работ и услуг для обеспечения муниципальных нужд</t>
  </si>
  <si>
    <t>Иные бюджетные ассигнования</t>
  </si>
  <si>
    <t>Уплата налогов, сборов и иных платежей</t>
  </si>
  <si>
    <t>Итого по 7110002200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</si>
  <si>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</si>
  <si>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</si>
  <si>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</si>
  <si>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</si>
  <si>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Проведение выборов и референдумов</t>
  </si>
  <si>
    <t>Расходы на обеспечение деятельности членов избирательной комиссии</t>
  </si>
  <si>
    <t>Специальные расходы</t>
  </si>
  <si>
    <t>Итого по 7120001400</t>
  </si>
  <si>
    <t>Предоставление межбюджетных трансфертов</t>
  </si>
  <si>
    <t>Межбюджетные трансферты, передаваемые бюджету муниципального района из бюджета поселения на осуществление переданных отдельных полномочий по решению некоторых вопросов местного значения</t>
  </si>
  <si>
    <t>Итого по 7200006010</t>
  </si>
  <si>
    <t>Резервные фонды</t>
  </si>
  <si>
    <t>Другие общегосударственные вопросы</t>
  </si>
  <si>
    <t>Основное мероприятие "Укрепление на территории муниципального района законности, правопорядка, защиты прав и свобод граждан"</t>
  </si>
  <si>
    <t>Реализация основного мероприятия</t>
  </si>
  <si>
    <t>Расходы на выплаты персоналу казенных учреждений</t>
  </si>
  <si>
    <t>Итого по 12101N0000</t>
  </si>
  <si>
    <t>Основное мероприятие "Усиление антитеррористической защищенности объектов с массовым пребыванием граждан"</t>
  </si>
  <si>
    <t>Итого по 12201N0000</t>
  </si>
  <si>
    <t>Обеспечение деятельности казенных учреждений</t>
  </si>
  <si>
    <t>Расходы на обеспечение деятельности муниципальных казенных учреждений</t>
  </si>
  <si>
    <t>Итого по 7400004200</t>
  </si>
  <si>
    <t>Уплата земельного налога, налога на имущество и транспортного налога казенными учреждениями</t>
  </si>
  <si>
    <t>Итого по 7400006200</t>
  </si>
  <si>
    <t>Внепрограммные мероприятия</t>
  </si>
  <si>
    <t>Итого по 7530000800</t>
  </si>
  <si>
    <t>Итого по 7530000900</t>
  </si>
  <si>
    <t>Оценка недвижимости,признание прав и регулирование отношений по государственной и муниципальной собственности</t>
  </si>
  <si>
    <t>Итого по 7530002300</t>
  </si>
  <si>
    <t>Выполнение других обязательств органами местного самоуправления</t>
  </si>
  <si>
    <t>Итого по 7530002350</t>
  </si>
  <si>
    <t>Погашение кредиторской задолженности</t>
  </si>
  <si>
    <t>Кредиторская задолженность по проектным работам, экспертизе объектов и услугам БТИ</t>
  </si>
  <si>
    <t>Итого по 7550002342</t>
  </si>
  <si>
    <t>Исполнение судебных решений</t>
  </si>
  <si>
    <t>Расходы по исполнительным листам (судебные издержки и пользование чужими деньгами, пени, штрафы и прочее)</t>
  </si>
  <si>
    <t>Исполнение судебных актов</t>
  </si>
  <si>
    <t>Итого по 7570002346</t>
  </si>
  <si>
    <t>Национальная экономика</t>
  </si>
  <si>
    <t>Сельское хозяйство и рыболовство</t>
  </si>
  <si>
    <t>Расходы по исполнению полномочий за счет средств федерального бюджета</t>
  </si>
  <si>
    <t>Осуществление отдельных государственных полномочий за счет федерального бюджета</t>
  </si>
  <si>
    <t>Проведение Всероссийской сельскохозяйственной переписи в 2016 году</t>
  </si>
  <si>
    <t>Итого по 7700053910</t>
  </si>
  <si>
    <t>Расходы на исполнение полномочий за счет средств областного бюджета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</si>
  <si>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</si>
  <si>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Итого по 7800077Г00</t>
  </si>
  <si>
    <t>Проведение мероприятий по отлову и содержанию безнадзорных животных</t>
  </si>
  <si>
    <t>Итого по 7800077Д00</t>
  </si>
  <si>
    <t>Водные ресурсы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</si>
  <si>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</si>
  <si>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</si>
  <si>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</si>
  <si>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</si>
  <si>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</si>
  <si>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</si>
  <si>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</si>
  <si>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</si>
  <si>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</si>
  <si>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</si>
  <si>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</si>
  <si>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</si>
  <si>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</si>
  <si>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</si>
  <si>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</si>
  <si>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</si>
  <si>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 xml:space="preserve">Физическая культура </t>
  </si>
  <si>
    <t>Массовый спорт</t>
  </si>
  <si>
    <t>Периодическая печать и издательства</t>
  </si>
  <si>
    <t>Обслуживание 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</si>
  <si>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</si>
  <si>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</si>
  <si>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Всего:</t>
  </si>
  <si>
    <t>Всего</t>
  </si>
  <si>
    <t/>
  </si>
  <si>
    <t xml:space="preserve">Приложение № 3 к Положение о порядке составления, утверждения и внесения изменений в сводную бюджетную роспись областного бюджета, бюджетные росписи главных распорядителей средств областного бюджета, лимиты бюджетных обязательств и кассовый план и о методологии прогнозирования временных кассовых разрывов </t>
  </si>
  <si>
    <t>Оценка ожидаемого исполнения бюджета Пугачевского муниципального района</t>
  </si>
  <si>
    <t>на 2016 год</t>
  </si>
  <si>
    <t>3. Источники</t>
  </si>
  <si>
    <t>( тыс.рублей)</t>
  </si>
  <si>
    <t>Наименование показателя</t>
  </si>
  <si>
    <t>Код по КИФ</t>
  </si>
  <si>
    <t>Бюджетные назначения на 2018 год</t>
  </si>
  <si>
    <t>Ожидаемое исполнение за 2018 год</t>
  </si>
  <si>
    <t>Ожидаемое исполнение за 2015 год</t>
  </si>
  <si>
    <t>% исполнения</t>
  </si>
  <si>
    <t>00001000000000000000</t>
  </si>
  <si>
    <t>ИСТОЧНИКИ ВНУТРЕННЕГО ФИНАНСИРОВАНИЯ ДЕФИЦИТОВ БЮДЖЕТОВ</t>
  </si>
  <si>
    <t>000.01.00.00.00.00.0000.000</t>
  </si>
  <si>
    <t>Кредиты кредитных организаций в валюте Российской Федерации</t>
  </si>
  <si>
    <t>000.01.02.00.00.00.0000.000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</si>
  <si>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</si>
  <si>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</si>
  <si>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000.01.02.00.00.05.0000.710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</si>
  <si>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</si>
  <si>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</si>
  <si>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000.01.02.00.00.05.0000.810</t>
  </si>
  <si>
    <t>Бюджетные кредиты от других бюджетов бюджетной системы Российской Федерации</t>
  </si>
  <si>
    <t>000.01.03.00.00.00.0000.000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</si>
  <si>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</si>
  <si>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</si>
  <si>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000.01.03.01.00.05.0000.710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</si>
  <si>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</si>
  <si>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</si>
  <si>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000.01.03.01.00.05.0000.810</t>
  </si>
  <si>
    <t>Иные источники внутреннего финансирования дефицитов бюджетов</t>
  </si>
  <si>
    <t>000.01.06.00.00.00.0000.000</t>
  </si>
  <si>
    <t>00001060502052600540</t>
  </si>
  <si>
    <t>Предоставление бюджетных кредитов другим бюджетам бюджетной системы Российской Федерации для покрытия временного кассового разрыва из  бюджета муниципального района в валюте Российской Федерации</t>
  </si>
  <si>
    <t>000.01.06.05.02.05.2600.540</t>
  </si>
  <si>
    <t>00001060502052600640</t>
  </si>
  <si>
    <t>Возврат бюджетных кредитов, предоставленных другим бюджетам бюджетной системы РФ для покрытия временного кассового разрыва из бюджетов муниципальных районов в валюте РФ</t>
  </si>
  <si>
    <t>000.01.06.05.02.05.2600.640</t>
  </si>
  <si>
    <t>00001060502055000540</t>
  </si>
  <si>
    <t>Предоставление бюджетных кредитов другим бюджетам бюджетной системы Российской Федерации для частичного покрытия дефицитов из  бюджета муниципального района в валюте Российской Федерации</t>
  </si>
  <si>
    <t>000.01.06.05.02.05.5000.540</t>
  </si>
  <si>
    <t>00001060502055000640</t>
  </si>
  <si>
    <t>Возврат бюджетных кредитов, предоставленных другим бюджетам бюджетной системы РФ для частичного покрытия дефицитов из бюджетов муниципальных районов в валюте РФ</t>
  </si>
  <si>
    <t>000.01.06.05.02.05.5000.640</t>
  </si>
  <si>
    <t>Изменение остатков средств на счетах по учету средств бюджета</t>
  </si>
  <si>
    <t>000.01.05.00.00.00.0000.000</t>
  </si>
  <si>
    <t>Оценка ожидаемого исполнения бюджета Пугачевского муниципального района Саратовской области на 2018 год</t>
  </si>
  <si>
    <t>Оценка ожидаемого исполнения бюджета Пугачевского муниципального района  на 2018 год</t>
  </si>
  <si>
    <t>Оценка ожидаемого исполнения бюджета Пугачевского муниципального района                                                                        на 2018 год</t>
  </si>
</sst>
</file>

<file path=xl/styles.xml><?xml version="1.0" encoding="utf-8"?>
<styleSheet xmlns="http://schemas.openxmlformats.org/spreadsheetml/2006/main">
  <numFmts count="10">
    <numFmt numFmtId="164" formatCode="#,##0.0"/>
    <numFmt numFmtId="165" formatCode="0.0%"/>
    <numFmt numFmtId="166" formatCode="0000"/>
    <numFmt numFmtId="167" formatCode="00"/>
    <numFmt numFmtId="168" formatCode="000"/>
    <numFmt numFmtId="169" formatCode="#,##0.00;[Red]\-#,##0.00;0.00"/>
    <numFmt numFmtId="170" formatCode="#,##0.0;[Red]\-#,##0.0;0.0"/>
    <numFmt numFmtId="171" formatCode="0.0"/>
    <numFmt numFmtId="172" formatCode="#,##0.00;[Red]\-#,##0.00"/>
    <numFmt numFmtId="173" formatCode="#,##0.0;[Red]\-#,##0.0"/>
  </numFmts>
  <fonts count="70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9"/>
      <color indexed="8"/>
      <name val="Arial Cyr"/>
      <charset val="204"/>
    </font>
    <font>
      <sz val="8"/>
      <color indexed="8"/>
      <name val="Arial Cyr"/>
      <family val="2"/>
      <charset val="204"/>
    </font>
    <font>
      <sz val="11"/>
      <name val="Times New Roman"/>
      <family val="1"/>
      <charset val="204"/>
    </font>
    <font>
      <b/>
      <sz val="8"/>
      <name val="Arial Cyr"/>
      <charset val="204"/>
    </font>
    <font>
      <b/>
      <sz val="8"/>
      <color indexed="8"/>
      <name val="Arial Cyr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0"/>
      <color theme="1"/>
      <name val="Arial Cyr"/>
      <charset val="204"/>
    </font>
    <font>
      <i/>
      <sz val="9"/>
      <color theme="1"/>
      <name val="Arial Cyr"/>
      <charset val="204"/>
    </font>
    <font>
      <sz val="9"/>
      <color theme="1"/>
      <name val="Arial Cyr"/>
      <charset val="204"/>
    </font>
    <font>
      <b/>
      <i/>
      <sz val="9"/>
      <color theme="1"/>
      <name val="Arial Cyr"/>
      <charset val="204"/>
    </font>
    <font>
      <b/>
      <sz val="9"/>
      <color theme="1"/>
      <name val="Arial Cyr"/>
      <charset val="204"/>
    </font>
    <font>
      <sz val="10"/>
      <color theme="1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9"/>
      <color rgb="FF0070C0"/>
      <name val="Arial Cyr"/>
      <charset val="204"/>
    </font>
    <font>
      <b/>
      <sz val="12"/>
      <color rgb="FF0070C0"/>
      <name val="Arial Cyr"/>
      <charset val="204"/>
    </font>
    <font>
      <b/>
      <sz val="8"/>
      <color rgb="FF0070C0"/>
      <name val="Arial Cyr"/>
      <charset val="204"/>
    </font>
    <font>
      <b/>
      <sz val="10"/>
      <color rgb="FF0070C0"/>
      <name val="Arial Cyr"/>
      <charset val="204"/>
    </font>
    <font>
      <b/>
      <sz val="8"/>
      <color theme="1"/>
      <name val="Times New Roman"/>
      <family val="1"/>
      <charset val="204"/>
    </font>
    <font>
      <b/>
      <sz val="12"/>
      <color rgb="FFC00000"/>
      <name val="Arial Cyr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 Cyr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Arial Cyr"/>
      <charset val="204"/>
    </font>
    <font>
      <b/>
      <sz val="8"/>
      <color rgb="FFFF0000"/>
      <name val="Arial Cyr"/>
      <family val="2"/>
      <charset val="204"/>
    </font>
    <font>
      <sz val="8"/>
      <color rgb="FFFF0000"/>
      <name val="Arial Cyr"/>
      <family val="2"/>
      <charset val="204"/>
    </font>
    <font>
      <sz val="8"/>
      <name val="Arial Cyr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57" fillId="0" borderId="0"/>
  </cellStyleXfs>
  <cellXfs count="169">
    <xf numFmtId="0" fontId="0" fillId="0" borderId="0" xfId="0"/>
    <xf numFmtId="0" fontId="19" fillId="0" borderId="0" xfId="0" applyFont="1" applyAlignment="1">
      <alignment vertical="center"/>
    </xf>
    <xf numFmtId="0" fontId="21" fillId="0" borderId="0" xfId="0" applyFont="1"/>
    <xf numFmtId="0" fontId="2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31" fillId="0" borderId="0" xfId="0" applyFont="1" applyFill="1"/>
    <xf numFmtId="0" fontId="32" fillId="0" borderId="0" xfId="0" applyFont="1" applyFill="1"/>
    <xf numFmtId="0" fontId="33" fillId="0" borderId="0" xfId="0" applyFont="1" applyFill="1"/>
    <xf numFmtId="0" fontId="34" fillId="0" borderId="0" xfId="0" applyFont="1" applyFill="1" applyAlignment="1">
      <alignment vertical="center" wrapText="1"/>
    </xf>
    <xf numFmtId="0" fontId="35" fillId="0" borderId="0" xfId="0" applyFont="1" applyFill="1"/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37" fillId="24" borderId="10" xfId="0" applyFont="1" applyFill="1" applyBorder="1" applyAlignment="1">
      <alignment vertical="top" wrapText="1"/>
    </xf>
    <xf numFmtId="0" fontId="36" fillId="24" borderId="0" xfId="0" applyFont="1" applyFill="1" applyAlignment="1">
      <alignment horizontal="center" vertical="top" wrapText="1"/>
    </xf>
    <xf numFmtId="0" fontId="24" fillId="0" borderId="0" xfId="0" applyFont="1"/>
    <xf numFmtId="0" fontId="38" fillId="0" borderId="0" xfId="0" applyFont="1" applyFill="1"/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34" fillId="0" borderId="0" xfId="0" applyFont="1" applyFill="1"/>
    <xf numFmtId="0" fontId="45" fillId="24" borderId="0" xfId="0" applyFont="1" applyFill="1" applyAlignment="1">
      <alignment horizontal="center" vertical="center" wrapText="1"/>
    </xf>
    <xf numFmtId="164" fontId="46" fillId="24" borderId="11" xfId="0" applyNumberFormat="1" applyFont="1" applyFill="1" applyBorder="1" applyAlignment="1" applyProtection="1">
      <alignment vertical="top" wrapText="1"/>
    </xf>
    <xf numFmtId="164" fontId="44" fillId="24" borderId="11" xfId="0" applyNumberFormat="1" applyFont="1" applyFill="1" applyBorder="1" applyAlignment="1" applyProtection="1">
      <alignment vertical="top" wrapText="1"/>
    </xf>
    <xf numFmtId="0" fontId="50" fillId="24" borderId="10" xfId="0" applyFont="1" applyFill="1" applyBorder="1" applyAlignment="1">
      <alignment horizontal="center" vertical="top" wrapText="1"/>
    </xf>
    <xf numFmtId="49" fontId="50" fillId="24" borderId="11" xfId="0" applyNumberFormat="1" applyFont="1" applyFill="1" applyBorder="1" applyAlignment="1">
      <alignment horizontal="center" vertical="top" wrapText="1"/>
    </xf>
    <xf numFmtId="0" fontId="42" fillId="24" borderId="10" xfId="0" applyFont="1" applyFill="1" applyBorder="1" applyAlignment="1">
      <alignment horizontal="center" vertical="top" wrapText="1"/>
    </xf>
    <xf numFmtId="0" fontId="46" fillId="24" borderId="0" xfId="0" applyFont="1" applyFill="1"/>
    <xf numFmtId="164" fontId="50" fillId="24" borderId="0" xfId="0" applyNumberFormat="1" applyFont="1" applyFill="1" applyAlignment="1">
      <alignment vertical="top" wrapText="1"/>
    </xf>
    <xf numFmtId="164" fontId="50" fillId="24" borderId="0" xfId="0" applyNumberFormat="1" applyFont="1" applyFill="1" applyAlignment="1">
      <alignment horizontal="left" vertical="top" wrapText="1"/>
    </xf>
    <xf numFmtId="164" fontId="44" fillId="24" borderId="0" xfId="0" applyNumberFormat="1" applyFont="1" applyFill="1" applyAlignment="1">
      <alignment vertical="top" wrapText="1"/>
    </xf>
    <xf numFmtId="164" fontId="50" fillId="24" borderId="0" xfId="0" applyNumberFormat="1" applyFont="1" applyFill="1" applyAlignment="1">
      <alignment horizontal="left" vertical="top"/>
    </xf>
    <xf numFmtId="164" fontId="44" fillId="24" borderId="0" xfId="0" applyNumberFormat="1" applyFont="1" applyFill="1" applyAlignment="1">
      <alignment horizontal="left" vertical="top"/>
    </xf>
    <xf numFmtId="0" fontId="37" fillId="24" borderId="0" xfId="0" applyFont="1" applyFill="1" applyAlignment="1">
      <alignment horizontal="center" vertical="top" wrapText="1"/>
    </xf>
    <xf numFmtId="0" fontId="50" fillId="24" borderId="0" xfId="0" applyFont="1" applyFill="1" applyAlignment="1">
      <alignment horizontal="center" vertical="top" wrapText="1"/>
    </xf>
    <xf numFmtId="164" fontId="42" fillId="24" borderId="0" xfId="0" applyNumberFormat="1" applyFont="1" applyFill="1" applyAlignment="1">
      <alignment vertical="top" wrapText="1"/>
    </xf>
    <xf numFmtId="0" fontId="37" fillId="24" borderId="0" xfId="0" applyFont="1" applyFill="1" applyAlignment="1">
      <alignment vertical="top" wrapText="1"/>
    </xf>
    <xf numFmtId="0" fontId="50" fillId="24" borderId="0" xfId="0" applyFont="1" applyFill="1" applyAlignment="1">
      <alignment vertical="top" wrapText="1"/>
    </xf>
    <xf numFmtId="0" fontId="36" fillId="24" borderId="0" xfId="0" applyFont="1" applyFill="1" applyAlignment="1">
      <alignment vertical="top" wrapText="1"/>
    </xf>
    <xf numFmtId="0" fontId="36" fillId="24" borderId="11" xfId="0" applyFont="1" applyFill="1" applyBorder="1" applyAlignment="1">
      <alignment vertical="top" wrapText="1"/>
    </xf>
    <xf numFmtId="0" fontId="42" fillId="24" borderId="11" xfId="0" applyFont="1" applyFill="1" applyBorder="1" applyAlignment="1">
      <alignment horizontal="center" vertical="top" wrapText="1"/>
    </xf>
    <xf numFmtId="0" fontId="47" fillId="24" borderId="11" xfId="0" applyFont="1" applyFill="1" applyBorder="1" applyAlignment="1">
      <alignment vertical="top" wrapText="1"/>
    </xf>
    <xf numFmtId="0" fontId="36" fillId="24" borderId="10" xfId="0" applyFont="1" applyFill="1" applyBorder="1" applyAlignment="1">
      <alignment vertical="top" wrapText="1"/>
    </xf>
    <xf numFmtId="0" fontId="48" fillId="24" borderId="10" xfId="0" applyFont="1" applyFill="1" applyBorder="1" applyAlignment="1">
      <alignment horizontal="right" vertical="top" wrapText="1"/>
    </xf>
    <xf numFmtId="49" fontId="42" fillId="24" borderId="10" xfId="0" applyNumberFormat="1" applyFont="1" applyFill="1" applyBorder="1" applyAlignment="1">
      <alignment horizontal="center" vertical="top" wrapText="1"/>
    </xf>
    <xf numFmtId="164" fontId="36" fillId="24" borderId="11" xfId="0" applyNumberFormat="1" applyFont="1" applyFill="1" applyBorder="1" applyAlignment="1" applyProtection="1">
      <alignment vertical="top" wrapText="1"/>
    </xf>
    <xf numFmtId="49" fontId="42" fillId="24" borderId="11" xfId="0" applyNumberFormat="1" applyFont="1" applyFill="1" applyBorder="1" applyAlignment="1">
      <alignment horizontal="center" vertical="top" wrapText="1"/>
    </xf>
    <xf numFmtId="0" fontId="50" fillId="24" borderId="11" xfId="0" applyNumberFormat="1" applyFont="1" applyFill="1" applyBorder="1" applyAlignment="1">
      <alignment horizontal="center" vertical="top" wrapText="1"/>
    </xf>
    <xf numFmtId="0" fontId="42" fillId="24" borderId="11" xfId="0" applyNumberFormat="1" applyFont="1" applyFill="1" applyBorder="1" applyAlignment="1">
      <alignment horizontal="center" vertical="top" wrapText="1"/>
    </xf>
    <xf numFmtId="0" fontId="36" fillId="24" borderId="10" xfId="0" applyFont="1" applyFill="1" applyBorder="1" applyAlignment="1">
      <alignment horizontal="right" vertical="top" wrapText="1"/>
    </xf>
    <xf numFmtId="164" fontId="36" fillId="24" borderId="10" xfId="0" applyNumberFormat="1" applyFont="1" applyFill="1" applyBorder="1" applyAlignment="1">
      <alignment vertical="top" wrapText="1"/>
    </xf>
    <xf numFmtId="0" fontId="36" fillId="24" borderId="10" xfId="0" applyFont="1" applyFill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9" fontId="50" fillId="24" borderId="10" xfId="0" applyNumberFormat="1" applyFont="1" applyFill="1" applyBorder="1" applyAlignment="1">
      <alignment horizontal="center" vertical="top" wrapText="1"/>
    </xf>
    <xf numFmtId="4" fontId="50" fillId="24" borderId="0" xfId="0" applyNumberFormat="1" applyFont="1" applyFill="1" applyAlignment="1">
      <alignment vertical="top" wrapText="1"/>
    </xf>
    <xf numFmtId="0" fontId="50" fillId="24" borderId="0" xfId="0" applyFont="1" applyFill="1" applyAlignment="1">
      <alignment horizontal="right" vertical="top" wrapText="1"/>
    </xf>
    <xf numFmtId="0" fontId="54" fillId="0" borderId="0" xfId="0" applyFont="1"/>
    <xf numFmtId="164" fontId="56" fillId="24" borderId="10" xfId="0" applyNumberFormat="1" applyFont="1" applyFill="1" applyBorder="1" applyAlignment="1">
      <alignment horizontal="center" vertical="top" wrapText="1"/>
    </xf>
    <xf numFmtId="0" fontId="46" fillId="0" borderId="0" xfId="0" applyFont="1"/>
    <xf numFmtId="0" fontId="49" fillId="0" borderId="0" xfId="0" applyFont="1" applyAlignment="1">
      <alignment vertical="top" wrapText="1"/>
    </xf>
    <xf numFmtId="165" fontId="44" fillId="24" borderId="11" xfId="0" applyNumberFormat="1" applyFont="1" applyFill="1" applyBorder="1" applyAlignment="1" applyProtection="1">
      <alignment vertical="top" wrapText="1"/>
    </xf>
    <xf numFmtId="0" fontId="55" fillId="24" borderId="11" xfId="0" applyFont="1" applyFill="1" applyBorder="1" applyAlignment="1">
      <alignment vertical="top" wrapText="1"/>
    </xf>
    <xf numFmtId="0" fontId="21" fillId="24" borderId="0" xfId="0" applyFont="1" applyFill="1"/>
    <xf numFmtId="0" fontId="21" fillId="0" borderId="0" xfId="45" applyFont="1" applyProtection="1">
      <protection hidden="1"/>
    </xf>
    <xf numFmtId="0" fontId="21" fillId="0" borderId="0" xfId="45" applyFont="1"/>
    <xf numFmtId="0" fontId="21" fillId="0" borderId="0" xfId="45" applyNumberFormat="1" applyFont="1" applyFill="1" applyAlignment="1" applyProtection="1">
      <alignment horizontal="centerContinuous"/>
      <protection hidden="1"/>
    </xf>
    <xf numFmtId="0" fontId="21" fillId="0" borderId="12" xfId="45" applyNumberFormat="1" applyFont="1" applyFill="1" applyBorder="1" applyAlignment="1" applyProtection="1">
      <alignment horizontal="right"/>
      <protection hidden="1"/>
    </xf>
    <xf numFmtId="0" fontId="60" fillId="0" borderId="12" xfId="45" applyNumberFormat="1" applyFont="1" applyFill="1" applyBorder="1" applyAlignment="1" applyProtection="1">
      <alignment horizontal="center" vertical="center"/>
      <protection hidden="1"/>
    </xf>
    <xf numFmtId="0" fontId="60" fillId="0" borderId="10" xfId="45" applyNumberFormat="1" applyFont="1" applyFill="1" applyBorder="1" applyAlignment="1" applyProtection="1">
      <alignment horizontal="center" vertical="center" wrapText="1"/>
      <protection hidden="1"/>
    </xf>
    <xf numFmtId="0" fontId="60" fillId="0" borderId="11" xfId="45" applyNumberFormat="1" applyFont="1" applyFill="1" applyBorder="1" applyAlignment="1" applyProtection="1">
      <alignment horizontal="center" vertical="center" wrapText="1"/>
      <protection hidden="1"/>
    </xf>
    <xf numFmtId="0" fontId="60" fillId="0" borderId="13" xfId="45" applyNumberFormat="1" applyFont="1" applyFill="1" applyBorder="1" applyAlignment="1" applyProtection="1">
      <alignment horizontal="center" vertical="center" wrapText="1"/>
      <protection hidden="1"/>
    </xf>
    <xf numFmtId="0" fontId="60" fillId="0" borderId="10" xfId="45" applyFont="1" applyBorder="1" applyAlignment="1" applyProtection="1">
      <alignment horizontal="center" vertical="center" wrapText="1"/>
      <protection hidden="1"/>
    </xf>
    <xf numFmtId="0" fontId="60" fillId="0" borderId="16" xfId="45" applyNumberFormat="1" applyFont="1" applyFill="1" applyBorder="1" applyAlignment="1" applyProtection="1">
      <alignment horizontal="center" vertical="center"/>
      <protection hidden="1"/>
    </xf>
    <xf numFmtId="0" fontId="60" fillId="0" borderId="13" xfId="45" applyNumberFormat="1" applyFont="1" applyFill="1" applyBorder="1" applyAlignment="1" applyProtection="1">
      <alignment horizontal="center" vertical="center"/>
      <protection hidden="1"/>
    </xf>
    <xf numFmtId="0" fontId="60" fillId="0" borderId="17" xfId="45" applyNumberFormat="1" applyFont="1" applyFill="1" applyBorder="1" applyAlignment="1" applyProtection="1">
      <alignment horizontal="center" vertical="center" wrapText="1"/>
      <protection hidden="1"/>
    </xf>
    <xf numFmtId="0" fontId="60" fillId="0" borderId="10" xfId="45" applyNumberFormat="1" applyFont="1" applyFill="1" applyBorder="1" applyAlignment="1" applyProtection="1">
      <alignment horizontal="center"/>
      <protection hidden="1"/>
    </xf>
    <xf numFmtId="0" fontId="60" fillId="0" borderId="10" xfId="45" applyFont="1" applyBorder="1" applyAlignment="1" applyProtection="1">
      <alignment horizontal="center"/>
      <protection hidden="1"/>
    </xf>
    <xf numFmtId="167" fontId="61" fillId="0" borderId="10" xfId="45" applyNumberFormat="1" applyFont="1" applyFill="1" applyBorder="1" applyAlignment="1" applyProtection="1">
      <alignment horizontal="center"/>
      <protection hidden="1"/>
    </xf>
    <xf numFmtId="168" fontId="61" fillId="0" borderId="10" xfId="45" applyNumberFormat="1" applyFont="1" applyFill="1" applyBorder="1" applyAlignment="1" applyProtection="1">
      <protection hidden="1"/>
    </xf>
    <xf numFmtId="169" fontId="61" fillId="0" borderId="10" xfId="45" applyNumberFormat="1" applyFont="1" applyFill="1" applyBorder="1" applyAlignment="1" applyProtection="1">
      <protection hidden="1"/>
    </xf>
    <xf numFmtId="170" fontId="61" fillId="0" borderId="10" xfId="45" applyNumberFormat="1" applyFont="1" applyFill="1" applyBorder="1" applyAlignment="1" applyProtection="1">
      <protection hidden="1"/>
    </xf>
    <xf numFmtId="171" fontId="21" fillId="0" borderId="10" xfId="45" applyNumberFormat="1" applyFont="1" applyBorder="1" applyProtection="1">
      <protection hidden="1"/>
    </xf>
    <xf numFmtId="167" fontId="62" fillId="0" borderId="10" xfId="45" applyNumberFormat="1" applyFont="1" applyFill="1" applyBorder="1" applyAlignment="1" applyProtection="1">
      <alignment horizontal="center"/>
      <protection hidden="1"/>
    </xf>
    <xf numFmtId="169" fontId="62" fillId="0" borderId="10" xfId="45" applyNumberFormat="1" applyFont="1" applyFill="1" applyBorder="1" applyAlignment="1" applyProtection="1">
      <protection hidden="1"/>
    </xf>
    <xf numFmtId="170" fontId="62" fillId="0" borderId="10" xfId="45" applyNumberFormat="1" applyFont="1" applyFill="1" applyBorder="1" applyAlignment="1" applyProtection="1">
      <protection hidden="1"/>
    </xf>
    <xf numFmtId="166" fontId="61" fillId="0" borderId="10" xfId="45" applyNumberFormat="1" applyFont="1" applyFill="1" applyBorder="1" applyAlignment="1" applyProtection="1">
      <alignment wrapText="1"/>
      <protection hidden="1"/>
    </xf>
    <xf numFmtId="0" fontId="62" fillId="0" borderId="10" xfId="45" applyNumberFormat="1" applyFont="1" applyFill="1" applyBorder="1" applyAlignment="1" applyProtection="1">
      <protection hidden="1"/>
    </xf>
    <xf numFmtId="172" fontId="62" fillId="0" borderId="10" xfId="45" applyNumberFormat="1" applyFont="1" applyFill="1" applyBorder="1" applyAlignment="1" applyProtection="1">
      <protection hidden="1"/>
    </xf>
    <xf numFmtId="173" fontId="62" fillId="0" borderId="10" xfId="45" applyNumberFormat="1" applyFont="1" applyFill="1" applyBorder="1" applyAlignment="1" applyProtection="1">
      <protection hidden="1"/>
    </xf>
    <xf numFmtId="171" fontId="60" fillId="0" borderId="10" xfId="45" applyNumberFormat="1" applyFont="1" applyBorder="1" applyProtection="1">
      <protection hidden="1"/>
    </xf>
    <xf numFmtId="0" fontId="60" fillId="0" borderId="0" xfId="45" applyFont="1" applyProtection="1">
      <protection hidden="1"/>
    </xf>
    <xf numFmtId="0" fontId="60" fillId="0" borderId="0" xfId="45" applyFont="1"/>
    <xf numFmtId="0" fontId="61" fillId="0" borderId="10" xfId="45" applyNumberFormat="1" applyFont="1" applyFill="1" applyBorder="1" applyAlignment="1" applyProtection="1">
      <protection hidden="1"/>
    </xf>
    <xf numFmtId="0" fontId="62" fillId="0" borderId="10" xfId="45" applyNumberFormat="1" applyFont="1" applyFill="1" applyBorder="1" applyAlignment="1" applyProtection="1">
      <alignment horizontal="center"/>
      <protection hidden="1"/>
    </xf>
    <xf numFmtId="0" fontId="21" fillId="0" borderId="10" xfId="45" applyNumberFormat="1" applyFont="1" applyFill="1" applyBorder="1" applyAlignment="1" applyProtection="1">
      <protection hidden="1"/>
    </xf>
    <xf numFmtId="0" fontId="21" fillId="0" borderId="10" xfId="45" applyFont="1" applyBorder="1" applyProtection="1">
      <protection hidden="1"/>
    </xf>
    <xf numFmtId="0" fontId="21" fillId="0" borderId="0" xfId="45" applyFont="1" applyBorder="1" applyProtection="1">
      <protection hidden="1"/>
    </xf>
    <xf numFmtId="0" fontId="61" fillId="0" borderId="0" xfId="36" applyFont="1" applyProtection="1">
      <protection hidden="1"/>
    </xf>
    <xf numFmtId="0" fontId="61" fillId="0" borderId="0" xfId="36" applyFont="1"/>
    <xf numFmtId="0" fontId="63" fillId="0" borderId="0" xfId="36" applyNumberFormat="1" applyFont="1" applyFill="1" applyAlignment="1" applyProtection="1">
      <alignment wrapText="1"/>
      <protection hidden="1"/>
    </xf>
    <xf numFmtId="0" fontId="64" fillId="0" borderId="0" xfId="36" applyNumberFormat="1" applyFont="1" applyFill="1" applyAlignment="1" applyProtection="1">
      <protection hidden="1"/>
    </xf>
    <xf numFmtId="0" fontId="59" fillId="0" borderId="0" xfId="36" applyFont="1" applyProtection="1">
      <protection hidden="1"/>
    </xf>
    <xf numFmtId="0" fontId="59" fillId="0" borderId="0" xfId="36" applyFont="1"/>
    <xf numFmtId="0" fontId="65" fillId="0" borderId="0" xfId="36" applyNumberFormat="1" applyFont="1" applyFill="1" applyAlignment="1" applyProtection="1">
      <alignment horizontal="centerContinuous"/>
      <protection hidden="1"/>
    </xf>
    <xf numFmtId="0" fontId="59" fillId="0" borderId="0" xfId="36" applyNumberFormat="1" applyFont="1" applyFill="1" applyAlignment="1" applyProtection="1">
      <protection hidden="1"/>
    </xf>
    <xf numFmtId="0" fontId="66" fillId="0" borderId="0" xfId="36" applyNumberFormat="1" applyFont="1" applyFill="1" applyAlignment="1" applyProtection="1">
      <alignment horizontal="centerContinuous"/>
      <protection hidden="1"/>
    </xf>
    <xf numFmtId="0" fontId="66" fillId="0" borderId="0" xfId="36" applyNumberFormat="1" applyFont="1" applyFill="1" applyAlignment="1" applyProtection="1">
      <alignment horizontal="center"/>
      <protection hidden="1"/>
    </xf>
    <xf numFmtId="0" fontId="24" fillId="0" borderId="0" xfId="36" applyNumberFormat="1" applyFont="1" applyFill="1" applyAlignment="1" applyProtection="1">
      <protection hidden="1"/>
    </xf>
    <xf numFmtId="0" fontId="24" fillId="0" borderId="0" xfId="36" applyFont="1" applyProtection="1">
      <protection hidden="1"/>
    </xf>
    <xf numFmtId="0" fontId="24" fillId="0" borderId="0" xfId="36" applyFont="1"/>
    <xf numFmtId="0" fontId="62" fillId="0" borderId="0" xfId="36" applyNumberFormat="1" applyFont="1" applyFill="1" applyAlignment="1" applyProtection="1">
      <alignment horizontal="centerContinuous"/>
      <protection hidden="1"/>
    </xf>
    <xf numFmtId="0" fontId="61" fillId="0" borderId="0" xfId="36" applyNumberFormat="1" applyFont="1" applyFill="1" applyAlignment="1" applyProtection="1">
      <protection hidden="1"/>
    </xf>
    <xf numFmtId="0" fontId="61" fillId="0" borderId="19" xfId="36" applyFont="1" applyBorder="1" applyProtection="1">
      <protection hidden="1"/>
    </xf>
    <xf numFmtId="0" fontId="67" fillId="0" borderId="0" xfId="36" applyNumberFormat="1" applyFont="1" applyFill="1" applyBorder="1" applyAlignment="1" applyProtection="1">
      <alignment horizontal="right"/>
      <protection hidden="1"/>
    </xf>
    <xf numFmtId="0" fontId="61" fillId="0" borderId="0" xfId="36" applyFont="1" applyBorder="1" applyProtection="1">
      <protection hidden="1"/>
    </xf>
    <xf numFmtId="0" fontId="21" fillId="0" borderId="0" xfId="36" applyNumberFormat="1" applyFont="1" applyFill="1" applyBorder="1" applyAlignment="1" applyProtection="1">
      <alignment horizontal="left" vertical="center"/>
      <protection hidden="1"/>
    </xf>
    <xf numFmtId="0" fontId="68" fillId="0" borderId="20" xfId="36" applyNumberFormat="1" applyFont="1" applyFill="1" applyBorder="1" applyAlignment="1" applyProtection="1">
      <alignment horizontal="center" vertical="center" wrapText="1"/>
      <protection hidden="1"/>
    </xf>
    <xf numFmtId="0" fontId="68" fillId="0" borderId="21" xfId="36" applyNumberFormat="1" applyFont="1" applyFill="1" applyBorder="1" applyAlignment="1" applyProtection="1">
      <alignment horizontal="center" vertical="center" wrapText="1"/>
      <protection hidden="1"/>
    </xf>
    <xf numFmtId="0" fontId="61" fillId="0" borderId="22" xfId="36" applyFont="1" applyBorder="1" applyProtection="1">
      <protection hidden="1"/>
    </xf>
    <xf numFmtId="0" fontId="61" fillId="0" borderId="23" xfId="36" applyFont="1" applyBorder="1" applyProtection="1">
      <protection hidden="1"/>
    </xf>
    <xf numFmtId="0" fontId="61" fillId="0" borderId="24" xfId="36" applyFont="1" applyBorder="1" applyProtection="1">
      <protection hidden="1"/>
    </xf>
    <xf numFmtId="0" fontId="67" fillId="0" borderId="0" xfId="36" applyNumberFormat="1" applyFont="1" applyFill="1" applyAlignment="1" applyProtection="1">
      <alignment horizontal="center"/>
      <protection hidden="1"/>
    </xf>
    <xf numFmtId="0" fontId="67" fillId="0" borderId="22" xfId="36" applyFont="1" applyBorder="1" applyAlignment="1" applyProtection="1">
      <alignment horizontal="center"/>
      <protection hidden="1"/>
    </xf>
    <xf numFmtId="0" fontId="67" fillId="0" borderId="23" xfId="36" applyFont="1" applyBorder="1" applyAlignment="1" applyProtection="1">
      <alignment horizontal="center"/>
      <protection hidden="1"/>
    </xf>
    <xf numFmtId="0" fontId="67" fillId="0" borderId="24" xfId="36" applyFont="1" applyBorder="1" applyAlignment="1" applyProtection="1">
      <alignment horizontal="center"/>
      <protection hidden="1"/>
    </xf>
    <xf numFmtId="0" fontId="66" fillId="0" borderId="25" xfId="36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36" applyFont="1" applyAlignment="1" applyProtection="1">
      <alignment horizontal="center"/>
      <protection hidden="1"/>
    </xf>
    <xf numFmtId="0" fontId="66" fillId="0" borderId="10" xfId="36" applyNumberFormat="1" applyFont="1" applyFill="1" applyBorder="1" applyAlignment="1" applyProtection="1">
      <alignment horizontal="center"/>
      <protection hidden="1"/>
    </xf>
    <xf numFmtId="0" fontId="67" fillId="0" borderId="0" xfId="36" applyFont="1" applyAlignment="1">
      <alignment horizontal="center"/>
    </xf>
    <xf numFmtId="0" fontId="24" fillId="0" borderId="10" xfId="36" applyNumberFormat="1" applyFont="1" applyFill="1" applyBorder="1" applyAlignment="1" applyProtection="1">
      <alignment wrapText="1"/>
      <protection hidden="1"/>
    </xf>
    <xf numFmtId="0" fontId="24" fillId="0" borderId="10" xfId="36" applyNumberFormat="1" applyFont="1" applyFill="1" applyBorder="1" applyAlignment="1" applyProtection="1">
      <alignment horizontal="center"/>
      <protection hidden="1"/>
    </xf>
    <xf numFmtId="164" fontId="24" fillId="0" borderId="10" xfId="36" applyNumberFormat="1" applyFont="1" applyFill="1" applyBorder="1" applyAlignment="1" applyProtection="1">
      <alignment horizontal="right"/>
      <protection hidden="1"/>
    </xf>
    <xf numFmtId="0" fontId="63" fillId="0" borderId="26" xfId="36" applyNumberFormat="1" applyFont="1" applyFill="1" applyBorder="1" applyAlignment="1" applyProtection="1">
      <alignment wrapText="1"/>
      <protection hidden="1"/>
    </xf>
    <xf numFmtId="0" fontId="63" fillId="0" borderId="27" xfId="36" applyNumberFormat="1" applyFont="1" applyFill="1" applyBorder="1" applyAlignment="1" applyProtection="1">
      <alignment wrapText="1"/>
      <protection hidden="1"/>
    </xf>
    <xf numFmtId="164" fontId="24" fillId="0" borderId="10" xfId="36" applyNumberFormat="1" applyFont="1" applyBorder="1" applyAlignment="1" applyProtection="1">
      <alignment horizontal="right"/>
      <protection hidden="1"/>
    </xf>
    <xf numFmtId="0" fontId="69" fillId="0" borderId="0" xfId="36" applyNumberFormat="1" applyFont="1" applyFill="1" applyAlignment="1" applyProtection="1">
      <alignment horizontal="left"/>
      <protection hidden="1"/>
    </xf>
    <xf numFmtId="0" fontId="69" fillId="0" borderId="0" xfId="36" applyNumberFormat="1" applyFont="1" applyFill="1" applyAlignment="1" applyProtection="1">
      <protection hidden="1"/>
    </xf>
    <xf numFmtId="0" fontId="68" fillId="0" borderId="0" xfId="36" applyNumberFormat="1" applyFont="1" applyFill="1" applyAlignment="1" applyProtection="1">
      <alignment horizontal="left" wrapText="1"/>
      <protection hidden="1"/>
    </xf>
    <xf numFmtId="0" fontId="68" fillId="0" borderId="0" xfId="36" applyNumberFormat="1" applyFont="1" applyFill="1" applyAlignment="1" applyProtection="1">
      <protection hidden="1"/>
    </xf>
    <xf numFmtId="0" fontId="63" fillId="0" borderId="0" xfId="36" applyNumberFormat="1" applyFont="1" applyFill="1" applyAlignment="1" applyProtection="1">
      <alignment horizontal="center"/>
      <protection hidden="1"/>
    </xf>
    <xf numFmtId="0" fontId="69" fillId="0" borderId="0" xfId="36" applyNumberFormat="1" applyFont="1" applyFill="1" applyAlignment="1" applyProtection="1">
      <alignment horizontal="center"/>
      <protection hidden="1"/>
    </xf>
    <xf numFmtId="0" fontId="63" fillId="0" borderId="0" xfId="36" applyNumberFormat="1" applyFont="1" applyFill="1" applyAlignment="1" applyProtection="1">
      <alignment vertical="top"/>
      <protection hidden="1"/>
    </xf>
    <xf numFmtId="0" fontId="63" fillId="0" borderId="0" xfId="36" applyNumberFormat="1" applyFont="1" applyFill="1" applyAlignment="1" applyProtection="1">
      <alignment horizontal="center" vertical="top"/>
      <protection hidden="1"/>
    </xf>
    <xf numFmtId="0" fontId="49" fillId="24" borderId="0" xfId="0" applyFont="1" applyFill="1" applyAlignment="1">
      <alignment horizontal="center" vertical="top" wrapText="1"/>
    </xf>
    <xf numFmtId="166" fontId="61" fillId="0" borderId="10" xfId="45" applyNumberFormat="1" applyFont="1" applyFill="1" applyBorder="1" applyAlignment="1" applyProtection="1">
      <alignment wrapText="1"/>
      <protection hidden="1"/>
    </xf>
    <xf numFmtId="0" fontId="62" fillId="0" borderId="14" xfId="45" applyNumberFormat="1" applyFont="1" applyFill="1" applyBorder="1" applyAlignment="1" applyProtection="1">
      <alignment horizontal="left"/>
      <protection hidden="1"/>
    </xf>
    <xf numFmtId="0" fontId="62" fillId="0" borderId="15" xfId="45" applyNumberFormat="1" applyFont="1" applyFill="1" applyBorder="1" applyAlignment="1" applyProtection="1">
      <alignment horizontal="left"/>
      <protection hidden="1"/>
    </xf>
    <xf numFmtId="0" fontId="62" fillId="0" borderId="18" xfId="45" applyNumberFormat="1" applyFont="1" applyFill="1" applyBorder="1" applyAlignment="1" applyProtection="1">
      <alignment horizontal="left"/>
      <protection hidden="1"/>
    </xf>
    <xf numFmtId="166" fontId="61" fillId="0" borderId="14" xfId="45" applyNumberFormat="1" applyFont="1" applyFill="1" applyBorder="1" applyAlignment="1" applyProtection="1">
      <alignment horizontal="left" wrapText="1"/>
      <protection hidden="1"/>
    </xf>
    <xf numFmtId="166" fontId="61" fillId="0" borderId="15" xfId="45" applyNumberFormat="1" applyFont="1" applyFill="1" applyBorder="1" applyAlignment="1" applyProtection="1">
      <alignment horizontal="left" wrapText="1"/>
      <protection hidden="1"/>
    </xf>
    <xf numFmtId="166" fontId="61" fillId="0" borderId="18" xfId="45" applyNumberFormat="1" applyFont="1" applyFill="1" applyBorder="1" applyAlignment="1" applyProtection="1">
      <alignment horizontal="left" wrapText="1"/>
      <protection hidden="1"/>
    </xf>
    <xf numFmtId="166" fontId="62" fillId="0" borderId="10" xfId="45" applyNumberFormat="1" applyFont="1" applyFill="1" applyBorder="1" applyAlignment="1" applyProtection="1">
      <alignment wrapText="1"/>
      <protection hidden="1"/>
    </xf>
    <xf numFmtId="0" fontId="58" fillId="0" borderId="0" xfId="45" applyNumberFormat="1" applyFont="1" applyFill="1" applyAlignment="1" applyProtection="1">
      <alignment horizontal="center" vertical="center" wrapText="1"/>
      <protection hidden="1"/>
    </xf>
    <xf numFmtId="0" fontId="59" fillId="0" borderId="0" xfId="45" applyNumberFormat="1" applyFont="1" applyFill="1" applyAlignment="1" applyProtection="1">
      <alignment horizontal="center" vertical="center" wrapText="1"/>
      <protection hidden="1"/>
    </xf>
    <xf numFmtId="0" fontId="60" fillId="0" borderId="10" xfId="45" applyNumberFormat="1" applyFont="1" applyFill="1" applyBorder="1" applyAlignment="1" applyProtection="1">
      <alignment horizontal="center" vertical="center"/>
      <protection hidden="1"/>
    </xf>
    <xf numFmtId="0" fontId="60" fillId="0" borderId="14" xfId="45" applyNumberFormat="1" applyFont="1" applyFill="1" applyBorder="1" applyAlignment="1" applyProtection="1">
      <alignment horizontal="center" vertical="center"/>
      <protection hidden="1"/>
    </xf>
    <xf numFmtId="0" fontId="60" fillId="0" borderId="15" xfId="45" applyNumberFormat="1" applyFont="1" applyFill="1" applyBorder="1" applyAlignment="1" applyProtection="1">
      <alignment horizontal="center" vertical="center"/>
      <protection hidden="1"/>
    </xf>
    <xf numFmtId="0" fontId="65" fillId="0" borderId="0" xfId="36" applyNumberFormat="1" applyFont="1" applyFill="1" applyAlignment="1" applyProtection="1">
      <alignment horizontal="center" wrapText="1"/>
      <protection hidden="1"/>
    </xf>
    <xf numFmtId="0" fontId="66" fillId="0" borderId="10" xfId="36" applyNumberFormat="1" applyFont="1" applyFill="1" applyBorder="1" applyAlignment="1" applyProtection="1">
      <alignment horizontal="center" vertical="center" wrapText="1"/>
      <protection hidden="1"/>
    </xf>
    <xf numFmtId="0" fontId="24" fillId="0" borderId="10" xfId="36" applyFont="1" applyFill="1" applyBorder="1" applyAlignment="1" applyProtection="1">
      <alignment horizontal="center" vertical="center" wrapText="1"/>
      <protection hidden="1"/>
    </xf>
    <xf numFmtId="0" fontId="66" fillId="0" borderId="14" xfId="36" applyNumberFormat="1" applyFont="1" applyFill="1" applyBorder="1" applyAlignment="1" applyProtection="1">
      <alignment horizontal="center" vertical="center" wrapText="1"/>
      <protection hidden="1"/>
    </xf>
    <xf numFmtId="0" fontId="24" fillId="0" borderId="14" xfId="36" applyFont="1" applyFill="1" applyBorder="1" applyAlignment="1" applyProtection="1">
      <alignment horizontal="center" vertical="center" wrapText="1"/>
      <protection hidden="1"/>
    </xf>
    <xf numFmtId="0" fontId="63" fillId="0" borderId="26" xfId="36" applyNumberFormat="1" applyFont="1" applyFill="1" applyBorder="1" applyAlignment="1" applyProtection="1">
      <alignment wrapText="1"/>
      <protection hidden="1"/>
    </xf>
    <xf numFmtId="0" fontId="63" fillId="0" borderId="27" xfId="36" applyNumberFormat="1" applyFont="1" applyFill="1" applyBorder="1" applyAlignment="1" applyProtection="1">
      <alignment wrapText="1"/>
      <protection hidden="1"/>
    </xf>
    <xf numFmtId="164" fontId="24" fillId="0" borderId="10" xfId="36" applyNumberFormat="1" applyFont="1" applyFill="1" applyBorder="1" applyAlignment="1" applyProtection="1">
      <alignment horizontal="right"/>
      <protection hidden="1"/>
    </xf>
    <xf numFmtId="0" fontId="63" fillId="0" borderId="18" xfId="36" applyNumberFormat="1" applyFont="1" applyFill="1" applyBorder="1" applyAlignment="1" applyProtection="1">
      <alignment wrapText="1"/>
      <protection hidden="1"/>
    </xf>
    <xf numFmtId="0" fontId="63" fillId="0" borderId="15" xfId="36" applyNumberFormat="1" applyFont="1" applyFill="1" applyBorder="1" applyAlignment="1" applyProtection="1">
      <alignment wrapText="1"/>
      <protection hidden="1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5"/>
    <cellStyle name="Обычный 2 2" xfId="36"/>
    <cellStyle name="Обычный 2 3" xfId="37"/>
    <cellStyle name="Обычный 2 4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showGridLines="0" showZeros="0" view="pageBreakPreview" zoomScaleSheetLayoutView="100" workbookViewId="0">
      <pane xSplit="1" ySplit="15" topLeftCell="B16" activePane="bottomRight" state="frozen"/>
      <selection activeCell="A8" sqref="A8"/>
      <selection pane="topRight" activeCell="C8" sqref="C8"/>
      <selection pane="bottomLeft" activeCell="A13" sqref="A13"/>
      <selection pane="bottomRight" activeCell="D23" sqref="D23"/>
    </sheetView>
  </sheetViews>
  <sheetFormatPr defaultRowHeight="14.25" outlineLevelRow="1"/>
  <cols>
    <col min="1" max="1" width="55.5703125" style="36" customWidth="1"/>
    <col min="2" max="2" width="16" style="34" customWidth="1"/>
    <col min="3" max="5" width="10.7109375" style="30" customWidth="1"/>
  </cols>
  <sheetData>
    <row r="1" spans="1:6" s="2" customFormat="1" ht="15.6" customHeight="1">
      <c r="A1" s="27"/>
      <c r="B1" s="28"/>
      <c r="C1" s="23"/>
      <c r="D1" s="23"/>
      <c r="E1" s="23"/>
    </row>
    <row r="2" spans="1:6" s="2" customFormat="1" ht="17.45" hidden="1" customHeight="1">
      <c r="A2" s="27"/>
      <c r="B2" s="29"/>
      <c r="C2" s="30"/>
      <c r="D2" s="30"/>
      <c r="E2" s="30"/>
    </row>
    <row r="3" spans="1:6" s="2" customFormat="1" ht="17.45" hidden="1" customHeight="1">
      <c r="A3" s="27"/>
      <c r="B3" s="31"/>
      <c r="C3" s="32"/>
      <c r="D3" s="32"/>
      <c r="E3" s="32"/>
    </row>
    <row r="4" spans="1:6" s="2" customFormat="1" ht="17.45" hidden="1" customHeight="1">
      <c r="A4" s="27"/>
      <c r="B4" s="29"/>
      <c r="C4" s="30"/>
      <c r="D4" s="30"/>
      <c r="E4" s="30"/>
    </row>
    <row r="5" spans="1:6" s="2" customFormat="1" ht="17.45" hidden="1" customHeight="1">
      <c r="A5" s="27"/>
      <c r="B5" s="29"/>
      <c r="C5" s="30"/>
      <c r="D5" s="30"/>
      <c r="E5" s="30"/>
    </row>
    <row r="6" spans="1:6" s="2" customFormat="1" ht="17.45" hidden="1" customHeight="1">
      <c r="A6" s="27"/>
      <c r="B6" s="29"/>
      <c r="C6" s="30"/>
      <c r="D6" s="30"/>
      <c r="E6" s="30"/>
    </row>
    <row r="7" spans="1:6" s="2" customFormat="1" ht="17.45" hidden="1" customHeight="1">
      <c r="A7" s="33"/>
      <c r="B7" s="34"/>
      <c r="C7" s="30"/>
      <c r="D7" s="30"/>
      <c r="E7" s="30"/>
    </row>
    <row r="8" spans="1:6" s="2" customFormat="1" ht="17.45" hidden="1" customHeight="1">
      <c r="A8" s="13"/>
      <c r="B8" s="35"/>
      <c r="C8" s="27"/>
      <c r="D8" s="27"/>
      <c r="E8" s="27"/>
    </row>
    <row r="9" spans="1:6" s="2" customFormat="1" ht="37.9" customHeight="1">
      <c r="A9" s="145" t="s">
        <v>296</v>
      </c>
      <c r="B9" s="145"/>
      <c r="C9" s="145"/>
      <c r="D9" s="145"/>
      <c r="E9" s="145"/>
      <c r="F9" s="61"/>
    </row>
    <row r="10" spans="1:6" s="2" customFormat="1" ht="8.4499999999999993" customHeight="1">
      <c r="A10" s="145"/>
      <c r="B10" s="145"/>
      <c r="C10" s="145"/>
      <c r="D10" s="27"/>
      <c r="E10" s="27"/>
      <c r="F10" s="60"/>
    </row>
    <row r="11" spans="1:6" s="14" customFormat="1" ht="19.899999999999999" customHeight="1">
      <c r="A11" s="145" t="s">
        <v>151</v>
      </c>
      <c r="B11" s="145"/>
      <c r="C11" s="145"/>
      <c r="D11" s="145"/>
      <c r="E11" s="145"/>
      <c r="F11" s="61"/>
    </row>
    <row r="12" spans="1:6" s="14" customFormat="1" ht="17.45" hidden="1" customHeight="1">
      <c r="A12" s="145"/>
      <c r="B12" s="145"/>
      <c r="C12" s="27"/>
      <c r="D12" s="27"/>
      <c r="E12" s="27"/>
    </row>
    <row r="13" spans="1:6" s="2" customFormat="1" ht="19.149999999999999" customHeight="1">
      <c r="A13" s="36"/>
      <c r="B13" s="37"/>
      <c r="C13" s="64" t="s">
        <v>95</v>
      </c>
      <c r="D13" s="64" t="s">
        <v>95</v>
      </c>
      <c r="E13" s="64"/>
    </row>
    <row r="14" spans="1:6" s="1" customFormat="1" ht="15" hidden="1" customHeight="1">
      <c r="A14" s="38"/>
      <c r="B14" s="34"/>
      <c r="C14" s="30"/>
      <c r="D14" s="30"/>
      <c r="E14" s="30"/>
    </row>
    <row r="15" spans="1:6" s="52" customFormat="1" ht="42" customHeight="1">
      <c r="A15" s="51" t="s">
        <v>17</v>
      </c>
      <c r="B15" s="51" t="s">
        <v>129</v>
      </c>
      <c r="C15" s="59" t="s">
        <v>150</v>
      </c>
      <c r="D15" s="59" t="s">
        <v>148</v>
      </c>
      <c r="E15" s="59" t="s">
        <v>149</v>
      </c>
    </row>
    <row r="16" spans="1:6" s="17" customFormat="1" ht="20.25" hidden="1" customHeight="1">
      <c r="A16" s="39" t="s">
        <v>50</v>
      </c>
      <c r="B16" s="40"/>
      <c r="C16" s="23"/>
      <c r="D16" s="23"/>
      <c r="E16" s="23"/>
    </row>
    <row r="17" spans="1:5" s="18" customFormat="1" ht="16.149999999999999" customHeight="1">
      <c r="A17" s="41" t="s">
        <v>54</v>
      </c>
      <c r="B17" s="40" t="s">
        <v>0</v>
      </c>
      <c r="C17" s="23">
        <f t="shared" ref="C17" si="0">C18+C30</f>
        <v>203820.80000000002</v>
      </c>
      <c r="D17" s="23">
        <f t="shared" ref="D17" si="1">D18+D30</f>
        <v>203820.80000000002</v>
      </c>
      <c r="E17" s="62">
        <f>D17/C17</f>
        <v>1</v>
      </c>
    </row>
    <row r="18" spans="1:5" s="19" customFormat="1" ht="16.149999999999999" customHeight="1">
      <c r="A18" s="41" t="s">
        <v>37</v>
      </c>
      <c r="B18" s="40"/>
      <c r="C18" s="23">
        <f t="shared" ref="C18" si="2">C19+C23+C25+C29</f>
        <v>165616.30000000002</v>
      </c>
      <c r="D18" s="23">
        <f t="shared" ref="D18" si="3">D19+D23+D25+D29</f>
        <v>165616.30000000002</v>
      </c>
      <c r="E18" s="62">
        <f t="shared" ref="E18:E81" si="4">D18/C18</f>
        <v>1</v>
      </c>
    </row>
    <row r="19" spans="1:5" s="10" customFormat="1" ht="16.899999999999999" customHeight="1">
      <c r="A19" s="42" t="s">
        <v>38</v>
      </c>
      <c r="B19" s="26" t="s">
        <v>4</v>
      </c>
      <c r="C19" s="23">
        <f t="shared" ref="C19:D19" si="5">C20</f>
        <v>120226.6</v>
      </c>
      <c r="D19" s="23">
        <f t="shared" si="5"/>
        <v>120226.6</v>
      </c>
      <c r="E19" s="62">
        <f t="shared" si="4"/>
        <v>1</v>
      </c>
    </row>
    <row r="20" spans="1:5" s="3" customFormat="1" ht="15.6" customHeight="1">
      <c r="A20" s="12" t="s">
        <v>1</v>
      </c>
      <c r="B20" s="24" t="s">
        <v>5</v>
      </c>
      <c r="C20" s="23">
        <v>120226.6</v>
      </c>
      <c r="D20" s="23">
        <v>120226.6</v>
      </c>
      <c r="E20" s="62">
        <f t="shared" si="4"/>
        <v>1</v>
      </c>
    </row>
    <row r="21" spans="1:5" s="3" customFormat="1" ht="13.9" hidden="1" customHeight="1" outlineLevel="1">
      <c r="A21" s="43" t="s">
        <v>125</v>
      </c>
      <c r="B21" s="24"/>
      <c r="C21" s="22">
        <v>100544.3</v>
      </c>
      <c r="D21" s="22">
        <v>100544.3</v>
      </c>
      <c r="E21" s="62">
        <f t="shared" si="4"/>
        <v>1</v>
      </c>
    </row>
    <row r="22" spans="1:5" s="3" customFormat="1" ht="13.9" hidden="1" customHeight="1" outlineLevel="1">
      <c r="A22" s="43" t="s">
        <v>126</v>
      </c>
      <c r="B22" s="24"/>
      <c r="C22" s="22">
        <v>230.7</v>
      </c>
      <c r="D22" s="22">
        <v>230.7</v>
      </c>
      <c r="E22" s="62">
        <f t="shared" si="4"/>
        <v>1</v>
      </c>
    </row>
    <row r="23" spans="1:5" s="53" customFormat="1" ht="27" customHeight="1" collapsed="1">
      <c r="A23" s="42" t="s">
        <v>48</v>
      </c>
      <c r="B23" s="44" t="s">
        <v>24</v>
      </c>
      <c r="C23" s="23">
        <f t="shared" ref="C23:D23" si="6">C24</f>
        <v>9037.1</v>
      </c>
      <c r="D23" s="23">
        <f t="shared" si="6"/>
        <v>9037.1</v>
      </c>
      <c r="E23" s="62">
        <f t="shared" si="4"/>
        <v>1</v>
      </c>
    </row>
    <row r="24" spans="1:5" s="54" customFormat="1" ht="28.15" customHeight="1">
      <c r="A24" s="12" t="s">
        <v>23</v>
      </c>
      <c r="B24" s="55" t="s">
        <v>25</v>
      </c>
      <c r="C24" s="22">
        <v>9037.1</v>
      </c>
      <c r="D24" s="22">
        <v>9037.1</v>
      </c>
      <c r="E24" s="62">
        <f t="shared" si="4"/>
        <v>1</v>
      </c>
    </row>
    <row r="25" spans="1:5" s="11" customFormat="1" ht="15.75" customHeight="1">
      <c r="A25" s="42" t="s">
        <v>39</v>
      </c>
      <c r="B25" s="26" t="s">
        <v>6</v>
      </c>
      <c r="C25" s="23">
        <f t="shared" ref="C25" si="7">C26+C27+C28</f>
        <v>33087.599999999999</v>
      </c>
      <c r="D25" s="23">
        <f t="shared" ref="D25" si="8">D26+D27+D28</f>
        <v>33087.599999999999</v>
      </c>
      <c r="E25" s="62">
        <f t="shared" si="4"/>
        <v>1</v>
      </c>
    </row>
    <row r="26" spans="1:5" s="3" customFormat="1" ht="17.45" customHeight="1">
      <c r="A26" s="12" t="s">
        <v>2</v>
      </c>
      <c r="B26" s="24" t="s">
        <v>7</v>
      </c>
      <c r="C26" s="22">
        <v>26000</v>
      </c>
      <c r="D26" s="22">
        <v>26000</v>
      </c>
      <c r="E26" s="62">
        <f t="shared" si="4"/>
        <v>1</v>
      </c>
    </row>
    <row r="27" spans="1:5" s="3" customFormat="1" ht="14.45" customHeight="1">
      <c r="A27" s="12" t="s">
        <v>3</v>
      </c>
      <c r="B27" s="24" t="s">
        <v>8</v>
      </c>
      <c r="C27" s="22">
        <v>6767.6</v>
      </c>
      <c r="D27" s="22">
        <v>6767.6</v>
      </c>
      <c r="E27" s="62">
        <f t="shared" si="4"/>
        <v>1</v>
      </c>
    </row>
    <row r="28" spans="1:5" s="3" customFormat="1" ht="27" customHeight="1">
      <c r="A28" s="12" t="s">
        <v>49</v>
      </c>
      <c r="B28" s="24" t="s">
        <v>22</v>
      </c>
      <c r="C28" s="22">
        <v>320</v>
      </c>
      <c r="D28" s="22">
        <v>320</v>
      </c>
      <c r="E28" s="62">
        <f t="shared" si="4"/>
        <v>1</v>
      </c>
    </row>
    <row r="29" spans="1:5" s="11" customFormat="1" ht="15.6" customHeight="1">
      <c r="A29" s="42" t="s">
        <v>98</v>
      </c>
      <c r="B29" s="26" t="s">
        <v>9</v>
      </c>
      <c r="C29" s="23">
        <v>3265</v>
      </c>
      <c r="D29" s="23">
        <v>3265</v>
      </c>
      <c r="E29" s="62">
        <f t="shared" si="4"/>
        <v>1</v>
      </c>
    </row>
    <row r="30" spans="1:5" s="19" customFormat="1" ht="16.899999999999999" customHeight="1">
      <c r="A30" s="41" t="s">
        <v>40</v>
      </c>
      <c r="B30" s="40"/>
      <c r="C30" s="23">
        <f t="shared" ref="C30" si="9">C31+C39+C40+C43</f>
        <v>38204.5</v>
      </c>
      <c r="D30" s="23">
        <f t="shared" ref="D30" si="10">D31+D39+D40+D43</f>
        <v>38204.5</v>
      </c>
      <c r="E30" s="62">
        <f t="shared" si="4"/>
        <v>1</v>
      </c>
    </row>
    <row r="31" spans="1:5" s="11" customFormat="1" ht="28.15" customHeight="1">
      <c r="A31" s="42" t="s">
        <v>41</v>
      </c>
      <c r="B31" s="26" t="s">
        <v>10</v>
      </c>
      <c r="C31" s="23">
        <f t="shared" ref="C31" si="11">C32+C33+C37+C38</f>
        <v>5919.6</v>
      </c>
      <c r="D31" s="23">
        <f t="shared" ref="D31" si="12">D32+D33+D37+D38</f>
        <v>5919.6</v>
      </c>
      <c r="E31" s="62">
        <f t="shared" si="4"/>
        <v>1</v>
      </c>
    </row>
    <row r="32" spans="1:5" s="3" customFormat="1" ht="28.15" customHeight="1">
      <c r="A32" s="12" t="s">
        <v>26</v>
      </c>
      <c r="B32" s="24" t="s">
        <v>27</v>
      </c>
      <c r="C32" s="23">
        <v>23.6</v>
      </c>
      <c r="D32" s="23">
        <v>23.6</v>
      </c>
      <c r="E32" s="62">
        <f t="shared" si="4"/>
        <v>1</v>
      </c>
    </row>
    <row r="33" spans="1:5" s="3" customFormat="1" ht="87" customHeight="1">
      <c r="A33" s="42" t="s">
        <v>28</v>
      </c>
      <c r="B33" s="26" t="s">
        <v>11</v>
      </c>
      <c r="C33" s="45">
        <f t="shared" ref="C33" si="13">C34+C35+C36</f>
        <v>5875</v>
      </c>
      <c r="D33" s="45">
        <f t="shared" ref="D33" si="14">D34+D35+D36</f>
        <v>5875</v>
      </c>
      <c r="E33" s="62">
        <f t="shared" si="4"/>
        <v>1</v>
      </c>
    </row>
    <row r="34" spans="1:5" s="3" customFormat="1" ht="53.45" customHeight="1">
      <c r="A34" s="12" t="s">
        <v>29</v>
      </c>
      <c r="B34" s="24" t="s">
        <v>12</v>
      </c>
      <c r="C34" s="22">
        <v>5639</v>
      </c>
      <c r="D34" s="22">
        <v>5639</v>
      </c>
      <c r="E34" s="62">
        <f t="shared" si="4"/>
        <v>1</v>
      </c>
    </row>
    <row r="35" spans="1:5" s="3" customFormat="1" ht="73.900000000000006" hidden="1" customHeight="1">
      <c r="A35" s="12" t="s">
        <v>52</v>
      </c>
      <c r="B35" s="24" t="s">
        <v>53</v>
      </c>
      <c r="C35" s="22">
        <v>0</v>
      </c>
      <c r="D35" s="22">
        <v>0</v>
      </c>
      <c r="E35" s="62" t="e">
        <f t="shared" si="4"/>
        <v>#DIV/0!</v>
      </c>
    </row>
    <row r="36" spans="1:5" s="3" customFormat="1" ht="27.6" customHeight="1">
      <c r="A36" s="12" t="s">
        <v>57</v>
      </c>
      <c r="B36" s="24" t="s">
        <v>58</v>
      </c>
      <c r="C36" s="22">
        <v>236</v>
      </c>
      <c r="D36" s="22">
        <v>236</v>
      </c>
      <c r="E36" s="62">
        <f t="shared" si="4"/>
        <v>1</v>
      </c>
    </row>
    <row r="37" spans="1:5" s="3" customFormat="1" ht="28.15" customHeight="1">
      <c r="A37" s="12" t="s">
        <v>30</v>
      </c>
      <c r="B37" s="24" t="s">
        <v>13</v>
      </c>
      <c r="C37" s="22">
        <v>21</v>
      </c>
      <c r="D37" s="22">
        <v>21</v>
      </c>
      <c r="E37" s="62">
        <f t="shared" si="4"/>
        <v>1</v>
      </c>
    </row>
    <row r="38" spans="1:5" s="3" customFormat="1" ht="15.6" hidden="1" customHeight="1">
      <c r="A38" s="12" t="s">
        <v>128</v>
      </c>
      <c r="B38" s="24" t="s">
        <v>127</v>
      </c>
      <c r="C38" s="22">
        <v>0</v>
      </c>
      <c r="D38" s="22">
        <v>0</v>
      </c>
      <c r="E38" s="62" t="e">
        <f t="shared" si="4"/>
        <v>#DIV/0!</v>
      </c>
    </row>
    <row r="39" spans="1:5" s="11" customFormat="1" ht="15" customHeight="1">
      <c r="A39" s="42" t="s">
        <v>42</v>
      </c>
      <c r="B39" s="26" t="s">
        <v>14</v>
      </c>
      <c r="C39" s="23">
        <v>838.2</v>
      </c>
      <c r="D39" s="23">
        <v>838.2</v>
      </c>
      <c r="E39" s="62">
        <f t="shared" si="4"/>
        <v>1</v>
      </c>
    </row>
    <row r="40" spans="1:5" s="11" customFormat="1" ht="14.45" customHeight="1">
      <c r="A40" s="42" t="s">
        <v>43</v>
      </c>
      <c r="B40" s="26" t="s">
        <v>15</v>
      </c>
      <c r="C40" s="23">
        <f t="shared" ref="C40" si="15">C41+C42</f>
        <v>27121</v>
      </c>
      <c r="D40" s="23">
        <f t="shared" ref="D40" si="16">D41+D42</f>
        <v>27121</v>
      </c>
      <c r="E40" s="62">
        <f t="shared" si="4"/>
        <v>1</v>
      </c>
    </row>
    <row r="41" spans="1:5" s="21" customFormat="1" ht="66.599999999999994" customHeight="1">
      <c r="A41" s="12" t="s">
        <v>96</v>
      </c>
      <c r="B41" s="24" t="s">
        <v>55</v>
      </c>
      <c r="C41" s="22">
        <v>22815</v>
      </c>
      <c r="D41" s="22">
        <v>22815</v>
      </c>
      <c r="E41" s="62">
        <f t="shared" si="4"/>
        <v>1</v>
      </c>
    </row>
    <row r="42" spans="1:5" s="21" customFormat="1" ht="29.45" customHeight="1">
      <c r="A42" s="12" t="s">
        <v>97</v>
      </c>
      <c r="B42" s="24" t="s">
        <v>56</v>
      </c>
      <c r="C42" s="22">
        <v>4306</v>
      </c>
      <c r="D42" s="22">
        <v>4306</v>
      </c>
      <c r="E42" s="62">
        <f t="shared" si="4"/>
        <v>1</v>
      </c>
    </row>
    <row r="43" spans="1:5" s="11" customFormat="1" ht="16.149999999999999" customHeight="1">
      <c r="A43" s="42" t="s">
        <v>44</v>
      </c>
      <c r="B43" s="26" t="s">
        <v>16</v>
      </c>
      <c r="C43" s="23">
        <v>4325.7</v>
      </c>
      <c r="D43" s="23">
        <v>4325.7</v>
      </c>
      <c r="E43" s="62">
        <f t="shared" si="4"/>
        <v>1</v>
      </c>
    </row>
    <row r="44" spans="1:5" s="18" customFormat="1" ht="19.149999999999999" customHeight="1">
      <c r="A44" s="63" t="s">
        <v>45</v>
      </c>
      <c r="B44" s="40" t="s">
        <v>19</v>
      </c>
      <c r="C44" s="23">
        <f t="shared" ref="C44:D44" si="17">C45</f>
        <v>712147.50000000012</v>
      </c>
      <c r="D44" s="23">
        <f t="shared" si="17"/>
        <v>712147.50000000012</v>
      </c>
      <c r="E44" s="62">
        <f t="shared" si="4"/>
        <v>1</v>
      </c>
    </row>
    <row r="45" spans="1:5" s="4" customFormat="1" ht="28.15" customHeight="1">
      <c r="A45" s="39" t="s">
        <v>46</v>
      </c>
      <c r="B45" s="44" t="s">
        <v>20</v>
      </c>
      <c r="C45" s="23">
        <f t="shared" ref="C45" si="18">C46+C51+C61+C85</f>
        <v>712147.50000000012</v>
      </c>
      <c r="D45" s="23">
        <f t="shared" ref="D45" si="19">D46+D51+D61+D85</f>
        <v>712147.50000000012</v>
      </c>
      <c r="E45" s="62">
        <f t="shared" si="4"/>
        <v>1</v>
      </c>
    </row>
    <row r="46" spans="1:5" s="7" customFormat="1" ht="27.6" customHeight="1">
      <c r="A46" s="42" t="s">
        <v>92</v>
      </c>
      <c r="B46" s="46" t="s">
        <v>59</v>
      </c>
      <c r="C46" s="23">
        <f t="shared" ref="C46:D47" si="20">C47</f>
        <v>145985</v>
      </c>
      <c r="D46" s="23">
        <f t="shared" si="20"/>
        <v>145985</v>
      </c>
      <c r="E46" s="62">
        <f t="shared" si="4"/>
        <v>1</v>
      </c>
    </row>
    <row r="47" spans="1:5" s="15" customFormat="1" ht="14.45" customHeight="1">
      <c r="A47" s="42" t="s">
        <v>31</v>
      </c>
      <c r="B47" s="46" t="s">
        <v>60</v>
      </c>
      <c r="C47" s="23">
        <f t="shared" si="20"/>
        <v>145985</v>
      </c>
      <c r="D47" s="23">
        <f t="shared" si="20"/>
        <v>145985</v>
      </c>
      <c r="E47" s="62">
        <f t="shared" si="4"/>
        <v>1</v>
      </c>
    </row>
    <row r="48" spans="1:5" s="6" customFormat="1" ht="30" customHeight="1">
      <c r="A48" s="12" t="s">
        <v>142</v>
      </c>
      <c r="B48" s="25" t="s">
        <v>63</v>
      </c>
      <c r="C48" s="22">
        <v>145985</v>
      </c>
      <c r="D48" s="22">
        <v>145985</v>
      </c>
      <c r="E48" s="62">
        <f t="shared" si="4"/>
        <v>1</v>
      </c>
    </row>
    <row r="49" spans="1:5" s="7" customFormat="1" ht="29.25" hidden="1" customHeight="1">
      <c r="A49" s="42" t="s">
        <v>47</v>
      </c>
      <c r="B49" s="46" t="s">
        <v>61</v>
      </c>
      <c r="C49" s="23">
        <v>0</v>
      </c>
      <c r="D49" s="23">
        <v>0</v>
      </c>
      <c r="E49" s="62" t="e">
        <f t="shared" si="4"/>
        <v>#DIV/0!</v>
      </c>
    </row>
    <row r="50" spans="1:5" s="6" customFormat="1" ht="30" hidden="1" customHeight="1">
      <c r="A50" s="12" t="s">
        <v>36</v>
      </c>
      <c r="B50" s="25" t="s">
        <v>62</v>
      </c>
      <c r="C50" s="22"/>
      <c r="D50" s="22"/>
      <c r="E50" s="62" t="e">
        <f t="shared" si="4"/>
        <v>#DIV/0!</v>
      </c>
    </row>
    <row r="51" spans="1:5" s="15" customFormat="1" ht="28.9" customHeight="1">
      <c r="A51" s="42" t="s">
        <v>32</v>
      </c>
      <c r="B51" s="46" t="s">
        <v>65</v>
      </c>
      <c r="C51" s="45">
        <f t="shared" ref="C51" si="21">C52+C53+C54+C55</f>
        <v>131536.4</v>
      </c>
      <c r="D51" s="45">
        <f t="shared" ref="D51" si="22">D52+D53+D54+D55</f>
        <v>131536.4</v>
      </c>
      <c r="E51" s="62">
        <f t="shared" si="4"/>
        <v>1</v>
      </c>
    </row>
    <row r="52" spans="1:5" s="5" customFormat="1" ht="67.900000000000006" customHeight="1">
      <c r="A52" s="12" t="s">
        <v>143</v>
      </c>
      <c r="B52" s="47" t="s">
        <v>64</v>
      </c>
      <c r="C52" s="22">
        <v>10810.8</v>
      </c>
      <c r="D52" s="22">
        <v>10810.8</v>
      </c>
      <c r="E52" s="62">
        <f t="shared" si="4"/>
        <v>1</v>
      </c>
    </row>
    <row r="53" spans="1:5" s="6" customFormat="1" ht="27.6" customHeight="1">
      <c r="A53" s="12" t="s">
        <v>140</v>
      </c>
      <c r="B53" s="47" t="s">
        <v>139</v>
      </c>
      <c r="C53" s="22">
        <v>4632.6000000000004</v>
      </c>
      <c r="D53" s="22">
        <v>4632.6000000000004</v>
      </c>
      <c r="E53" s="62">
        <f t="shared" si="4"/>
        <v>1</v>
      </c>
    </row>
    <row r="54" spans="1:5" s="6" customFormat="1" ht="26.45" customHeight="1">
      <c r="A54" s="12" t="s">
        <v>133</v>
      </c>
      <c r="B54" s="47" t="s">
        <v>121</v>
      </c>
      <c r="C54" s="22">
        <v>275.89999999999998</v>
      </c>
      <c r="D54" s="22">
        <v>275.89999999999998</v>
      </c>
      <c r="E54" s="62">
        <f t="shared" si="4"/>
        <v>1</v>
      </c>
    </row>
    <row r="55" spans="1:5" s="5" customFormat="1" ht="15.6" customHeight="1">
      <c r="A55" s="42" t="s">
        <v>33</v>
      </c>
      <c r="B55" s="46" t="s">
        <v>66</v>
      </c>
      <c r="C55" s="23">
        <f>C56+C57+C59+C58+C60</f>
        <v>115817.1</v>
      </c>
      <c r="D55" s="23">
        <f>D56+D57+D59+D58+D60</f>
        <v>115817.1</v>
      </c>
      <c r="E55" s="62">
        <f t="shared" si="4"/>
        <v>1</v>
      </c>
    </row>
    <row r="56" spans="1:5" s="5" customFormat="1" ht="52.9" customHeight="1">
      <c r="A56" s="12" t="s">
        <v>100</v>
      </c>
      <c r="B56" s="47" t="s">
        <v>72</v>
      </c>
      <c r="C56" s="22">
        <v>11945.4</v>
      </c>
      <c r="D56" s="22">
        <v>11945.4</v>
      </c>
      <c r="E56" s="62">
        <f t="shared" si="4"/>
        <v>1</v>
      </c>
    </row>
    <row r="57" spans="1:5" s="5" customFormat="1" ht="108.6" customHeight="1">
      <c r="A57" s="12" t="s">
        <v>130</v>
      </c>
      <c r="B57" s="47" t="s">
        <v>99</v>
      </c>
      <c r="C57" s="22">
        <v>25590</v>
      </c>
      <c r="D57" s="22">
        <v>25590</v>
      </c>
      <c r="E57" s="62">
        <f t="shared" si="4"/>
        <v>1</v>
      </c>
    </row>
    <row r="58" spans="1:5" s="5" customFormat="1" ht="45" customHeight="1">
      <c r="A58" s="12" t="s">
        <v>145</v>
      </c>
      <c r="B58" s="47" t="s">
        <v>144</v>
      </c>
      <c r="C58" s="22">
        <v>56125.2</v>
      </c>
      <c r="D58" s="22">
        <v>56125.2</v>
      </c>
      <c r="E58" s="62">
        <f t="shared" si="4"/>
        <v>1</v>
      </c>
    </row>
    <row r="59" spans="1:5" s="5" customFormat="1" ht="40.9" customHeight="1">
      <c r="A59" s="12" t="s">
        <v>132</v>
      </c>
      <c r="B59" s="47" t="s">
        <v>131</v>
      </c>
      <c r="C59" s="22">
        <v>20656.5</v>
      </c>
      <c r="D59" s="22">
        <v>20656.5</v>
      </c>
      <c r="E59" s="62">
        <f t="shared" si="4"/>
        <v>1</v>
      </c>
    </row>
    <row r="60" spans="1:5" s="5" customFormat="1" ht="70.150000000000006" customHeight="1">
      <c r="A60" s="12" t="s">
        <v>147</v>
      </c>
      <c r="B60" s="47" t="s">
        <v>146</v>
      </c>
      <c r="C60" s="22">
        <v>1500</v>
      </c>
      <c r="D60" s="22">
        <v>1500</v>
      </c>
      <c r="E60" s="62">
        <f t="shared" si="4"/>
        <v>1</v>
      </c>
    </row>
    <row r="61" spans="1:5" s="15" customFormat="1" ht="30" customHeight="1">
      <c r="A61" s="42" t="s">
        <v>34</v>
      </c>
      <c r="B61" s="46" t="s">
        <v>67</v>
      </c>
      <c r="C61" s="45">
        <f t="shared" ref="C61" si="23">C64+C84</f>
        <v>425988.60000000009</v>
      </c>
      <c r="D61" s="45">
        <f t="shared" ref="D61" si="24">D64+D84</f>
        <v>425988.60000000009</v>
      </c>
      <c r="E61" s="62">
        <f t="shared" si="4"/>
        <v>1</v>
      </c>
    </row>
    <row r="62" spans="1:5" s="5" customFormat="1" ht="63.75" hidden="1" customHeight="1">
      <c r="A62" s="12" t="s">
        <v>101</v>
      </c>
      <c r="B62" s="25" t="s">
        <v>68</v>
      </c>
      <c r="C62" s="22"/>
      <c r="D62" s="22"/>
      <c r="E62" s="62" t="e">
        <f t="shared" si="4"/>
        <v>#DIV/0!</v>
      </c>
    </row>
    <row r="63" spans="1:5" s="5" customFormat="1" ht="48" hidden="1" customHeight="1">
      <c r="A63" s="12" t="s">
        <v>102</v>
      </c>
      <c r="B63" s="25" t="s">
        <v>69</v>
      </c>
      <c r="C63" s="23"/>
      <c r="D63" s="23"/>
      <c r="E63" s="62" t="e">
        <f t="shared" si="4"/>
        <v>#DIV/0!</v>
      </c>
    </row>
    <row r="64" spans="1:5" s="20" customFormat="1" ht="27.6" customHeight="1">
      <c r="A64" s="42" t="s">
        <v>35</v>
      </c>
      <c r="B64" s="48" t="s">
        <v>70</v>
      </c>
      <c r="C64" s="45">
        <f>SUM(C65:C83)</f>
        <v>425897.8000000001</v>
      </c>
      <c r="D64" s="45">
        <f>SUM(D65:D83)</f>
        <v>425897.8000000001</v>
      </c>
      <c r="E64" s="62">
        <f t="shared" si="4"/>
        <v>1</v>
      </c>
    </row>
    <row r="65" spans="1:5" s="6" customFormat="1" ht="42" customHeight="1" outlineLevel="1">
      <c r="A65" s="12" t="s">
        <v>103</v>
      </c>
      <c r="B65" s="47" t="s">
        <v>73</v>
      </c>
      <c r="C65" s="22">
        <v>294093.40000000002</v>
      </c>
      <c r="D65" s="22">
        <v>294093.40000000002</v>
      </c>
      <c r="E65" s="62">
        <f t="shared" si="4"/>
        <v>1</v>
      </c>
    </row>
    <row r="66" spans="1:5" s="6" customFormat="1" ht="52.9" customHeight="1" outlineLevel="1">
      <c r="A66" s="12" t="s">
        <v>104</v>
      </c>
      <c r="B66" s="47" t="s">
        <v>74</v>
      </c>
      <c r="C66" s="22">
        <v>583.4</v>
      </c>
      <c r="D66" s="22">
        <v>583.4</v>
      </c>
      <c r="E66" s="62">
        <f t="shared" si="4"/>
        <v>1</v>
      </c>
    </row>
    <row r="67" spans="1:5" s="6" customFormat="1" ht="105.6" hidden="1" customHeight="1" outlineLevel="1">
      <c r="A67" s="12" t="s">
        <v>105</v>
      </c>
      <c r="B67" s="47" t="s">
        <v>75</v>
      </c>
      <c r="C67" s="22"/>
      <c r="D67" s="22"/>
      <c r="E67" s="62" t="e">
        <f t="shared" si="4"/>
        <v>#DIV/0!</v>
      </c>
    </row>
    <row r="68" spans="1:5" s="6" customFormat="1" ht="40.9" customHeight="1" outlineLevel="1">
      <c r="A68" s="12" t="s">
        <v>106</v>
      </c>
      <c r="B68" s="47" t="s">
        <v>76</v>
      </c>
      <c r="C68" s="22">
        <v>2652.9</v>
      </c>
      <c r="D68" s="22">
        <v>2652.9</v>
      </c>
      <c r="E68" s="62">
        <f t="shared" si="4"/>
        <v>1</v>
      </c>
    </row>
    <row r="69" spans="1:5" s="8" customFormat="1" ht="81" customHeight="1" outlineLevel="1">
      <c r="A69" s="12" t="s">
        <v>107</v>
      </c>
      <c r="B69" s="47" t="s">
        <v>77</v>
      </c>
      <c r="C69" s="22">
        <v>205.1</v>
      </c>
      <c r="D69" s="22">
        <v>205.1</v>
      </c>
      <c r="E69" s="62">
        <f t="shared" si="4"/>
        <v>1</v>
      </c>
    </row>
    <row r="70" spans="1:5" s="6" customFormat="1" ht="115.9" customHeight="1" outlineLevel="1">
      <c r="A70" s="12" t="s">
        <v>108</v>
      </c>
      <c r="B70" s="47" t="s">
        <v>78</v>
      </c>
      <c r="C70" s="22">
        <v>1172.5999999999999</v>
      </c>
      <c r="D70" s="22">
        <v>1172.5999999999999</v>
      </c>
      <c r="E70" s="62">
        <f t="shared" si="4"/>
        <v>1</v>
      </c>
    </row>
    <row r="71" spans="1:5" s="6" customFormat="1" ht="67.900000000000006" customHeight="1" outlineLevel="1">
      <c r="A71" s="12" t="s">
        <v>109</v>
      </c>
      <c r="B71" s="47" t="s">
        <v>79</v>
      </c>
      <c r="C71" s="22">
        <v>401</v>
      </c>
      <c r="D71" s="22">
        <v>401</v>
      </c>
      <c r="E71" s="62">
        <f t="shared" si="4"/>
        <v>1</v>
      </c>
    </row>
    <row r="72" spans="1:5" s="6" customFormat="1" ht="67.150000000000006" customHeight="1" outlineLevel="1">
      <c r="A72" s="12" t="s">
        <v>110</v>
      </c>
      <c r="B72" s="47" t="s">
        <v>80</v>
      </c>
      <c r="C72" s="22">
        <v>217</v>
      </c>
      <c r="D72" s="22">
        <v>217</v>
      </c>
      <c r="E72" s="62">
        <f t="shared" si="4"/>
        <v>1</v>
      </c>
    </row>
    <row r="73" spans="1:5" s="6" customFormat="1" ht="81" customHeight="1" outlineLevel="1">
      <c r="A73" s="12" t="s">
        <v>111</v>
      </c>
      <c r="B73" s="47" t="s">
        <v>81</v>
      </c>
      <c r="C73" s="22">
        <v>376.4</v>
      </c>
      <c r="D73" s="22">
        <v>376.4</v>
      </c>
      <c r="E73" s="62">
        <f t="shared" si="4"/>
        <v>1</v>
      </c>
    </row>
    <row r="74" spans="1:5" s="6" customFormat="1" ht="57.6" customHeight="1" outlineLevel="1">
      <c r="A74" s="12" t="s">
        <v>112</v>
      </c>
      <c r="B74" s="47" t="s">
        <v>82</v>
      </c>
      <c r="C74" s="22">
        <v>6719.5</v>
      </c>
      <c r="D74" s="22">
        <v>6719.5</v>
      </c>
      <c r="E74" s="62">
        <f t="shared" si="4"/>
        <v>1</v>
      </c>
    </row>
    <row r="75" spans="1:5" s="6" customFormat="1" ht="55.9" customHeight="1" outlineLevel="1">
      <c r="A75" s="12" t="s">
        <v>113</v>
      </c>
      <c r="B75" s="47" t="s">
        <v>83</v>
      </c>
      <c r="C75" s="22">
        <v>204.9</v>
      </c>
      <c r="D75" s="22">
        <v>204.9</v>
      </c>
      <c r="E75" s="62">
        <f t="shared" si="4"/>
        <v>1</v>
      </c>
    </row>
    <row r="76" spans="1:5" s="6" customFormat="1" ht="55.9" customHeight="1" outlineLevel="1">
      <c r="A76" s="12" t="s">
        <v>114</v>
      </c>
      <c r="B76" s="47" t="s">
        <v>84</v>
      </c>
      <c r="C76" s="22">
        <v>7560.4</v>
      </c>
      <c r="D76" s="22">
        <v>7560.4</v>
      </c>
      <c r="E76" s="62">
        <f t="shared" si="4"/>
        <v>1</v>
      </c>
    </row>
    <row r="77" spans="1:5" s="6" customFormat="1" ht="69.599999999999994" customHeight="1" outlineLevel="1">
      <c r="A77" s="12" t="s">
        <v>115</v>
      </c>
      <c r="B77" s="47" t="s">
        <v>85</v>
      </c>
      <c r="C77" s="22">
        <v>6723.9</v>
      </c>
      <c r="D77" s="22">
        <v>6723.9</v>
      </c>
      <c r="E77" s="62">
        <f t="shared" si="4"/>
        <v>1</v>
      </c>
    </row>
    <row r="78" spans="1:5" s="6" customFormat="1" ht="70.150000000000006" customHeight="1" outlineLevel="1">
      <c r="A78" s="12" t="s">
        <v>116</v>
      </c>
      <c r="B78" s="47" t="s">
        <v>86</v>
      </c>
      <c r="C78" s="22">
        <v>1793.3</v>
      </c>
      <c r="D78" s="22">
        <v>1793.3</v>
      </c>
      <c r="E78" s="62">
        <f t="shared" si="4"/>
        <v>1</v>
      </c>
    </row>
    <row r="79" spans="1:5" s="6" customFormat="1" ht="135" customHeight="1" outlineLevel="1">
      <c r="A79" s="12" t="s">
        <v>117</v>
      </c>
      <c r="B79" s="47" t="s">
        <v>87</v>
      </c>
      <c r="C79" s="22">
        <v>438.5</v>
      </c>
      <c r="D79" s="22">
        <v>438.5</v>
      </c>
      <c r="E79" s="62">
        <f t="shared" si="4"/>
        <v>1</v>
      </c>
    </row>
    <row r="80" spans="1:5" s="6" customFormat="1" ht="40.9" customHeight="1">
      <c r="A80" s="12" t="s">
        <v>118</v>
      </c>
      <c r="B80" s="47" t="s">
        <v>88</v>
      </c>
      <c r="C80" s="22">
        <v>102710.2</v>
      </c>
      <c r="D80" s="22">
        <v>102710.2</v>
      </c>
      <c r="E80" s="62">
        <f t="shared" si="4"/>
        <v>1</v>
      </c>
    </row>
    <row r="81" spans="1:5" s="6" customFormat="1" ht="123" hidden="1" customHeight="1">
      <c r="A81" s="12" t="s">
        <v>94</v>
      </c>
      <c r="B81" s="47" t="s">
        <v>93</v>
      </c>
      <c r="C81" s="22"/>
      <c r="D81" s="22"/>
      <c r="E81" s="62" t="e">
        <f t="shared" si="4"/>
        <v>#DIV/0!</v>
      </c>
    </row>
    <row r="82" spans="1:5" s="6" customFormat="1" ht="58.15" customHeight="1">
      <c r="A82" s="12" t="s">
        <v>119</v>
      </c>
      <c r="B82" s="47" t="s">
        <v>90</v>
      </c>
      <c r="C82" s="22">
        <v>0.7</v>
      </c>
      <c r="D82" s="22">
        <v>0.7</v>
      </c>
      <c r="E82" s="62">
        <f t="shared" ref="E82:E90" si="25">D82/C82</f>
        <v>1</v>
      </c>
    </row>
    <row r="83" spans="1:5" s="6" customFormat="1" ht="40.9" customHeight="1">
      <c r="A83" s="12" t="s">
        <v>120</v>
      </c>
      <c r="B83" s="47" t="s">
        <v>91</v>
      </c>
      <c r="C83" s="22">
        <v>44.6</v>
      </c>
      <c r="D83" s="22">
        <v>44.6</v>
      </c>
      <c r="E83" s="62">
        <f t="shared" si="25"/>
        <v>1</v>
      </c>
    </row>
    <row r="84" spans="1:5" s="6" customFormat="1" ht="57" customHeight="1">
      <c r="A84" s="12" t="s">
        <v>123</v>
      </c>
      <c r="B84" s="48" t="s">
        <v>122</v>
      </c>
      <c r="C84" s="22">
        <v>90.8</v>
      </c>
      <c r="D84" s="22">
        <v>90.8</v>
      </c>
      <c r="E84" s="62">
        <f t="shared" si="25"/>
        <v>1</v>
      </c>
    </row>
    <row r="85" spans="1:5" s="15" customFormat="1" ht="16.149999999999999" customHeight="1">
      <c r="A85" s="42" t="s">
        <v>18</v>
      </c>
      <c r="B85" s="46" t="s">
        <v>71</v>
      </c>
      <c r="C85" s="45">
        <f>C87+C88+C89+C86</f>
        <v>8637.5</v>
      </c>
      <c r="D85" s="45">
        <f>D87+D88+D89+D86</f>
        <v>8637.5</v>
      </c>
      <c r="E85" s="62">
        <f t="shared" si="25"/>
        <v>1</v>
      </c>
    </row>
    <row r="86" spans="1:5" s="9" customFormat="1" ht="29.45" customHeight="1">
      <c r="A86" s="12" t="s">
        <v>51</v>
      </c>
      <c r="B86" s="47" t="s">
        <v>89</v>
      </c>
      <c r="C86" s="22">
        <v>300</v>
      </c>
      <c r="D86" s="22">
        <v>300</v>
      </c>
      <c r="E86" s="62">
        <f t="shared" si="25"/>
        <v>1</v>
      </c>
    </row>
    <row r="87" spans="1:5" s="9" customFormat="1" ht="54.6" customHeight="1">
      <c r="A87" s="12" t="s">
        <v>141</v>
      </c>
      <c r="B87" s="47" t="s">
        <v>124</v>
      </c>
      <c r="C87" s="22">
        <v>890</v>
      </c>
      <c r="D87" s="22">
        <v>890</v>
      </c>
      <c r="E87" s="62">
        <f t="shared" si="25"/>
        <v>1</v>
      </c>
    </row>
    <row r="88" spans="1:5" s="9" customFormat="1" ht="56.45" customHeight="1">
      <c r="A88" s="12" t="s">
        <v>136</v>
      </c>
      <c r="B88" s="47" t="s">
        <v>134</v>
      </c>
      <c r="C88" s="22">
        <v>7277.5</v>
      </c>
      <c r="D88" s="22">
        <v>7277.5</v>
      </c>
      <c r="E88" s="62">
        <f t="shared" si="25"/>
        <v>1</v>
      </c>
    </row>
    <row r="89" spans="1:5" s="9" customFormat="1" ht="42.6" customHeight="1">
      <c r="A89" s="12" t="s">
        <v>137</v>
      </c>
      <c r="B89" s="47" t="s">
        <v>135</v>
      </c>
      <c r="C89" s="22">
        <v>170</v>
      </c>
      <c r="D89" s="22">
        <v>170</v>
      </c>
      <c r="E89" s="62">
        <f t="shared" si="25"/>
        <v>1</v>
      </c>
    </row>
    <row r="90" spans="1:5" s="16" customFormat="1" ht="16.149999999999999" customHeight="1">
      <c r="A90" s="49" t="s">
        <v>21</v>
      </c>
      <c r="B90" s="26"/>
      <c r="C90" s="50">
        <f t="shared" ref="C90" si="26">C17+C44</f>
        <v>915968.30000000016</v>
      </c>
      <c r="D90" s="50">
        <f t="shared" ref="D90" si="27">D17+D44</f>
        <v>915968.30000000016</v>
      </c>
      <c r="E90" s="62">
        <f t="shared" si="25"/>
        <v>1</v>
      </c>
    </row>
    <row r="91" spans="1:5" s="58" customFormat="1" ht="25.15" hidden="1" customHeight="1" outlineLevel="1">
      <c r="A91" s="37"/>
      <c r="B91" s="57" t="s">
        <v>138</v>
      </c>
      <c r="C91" s="56">
        <v>915968321.63</v>
      </c>
      <c r="D91" s="56">
        <v>915968321.63</v>
      </c>
      <c r="E91" s="56"/>
    </row>
    <row r="92" spans="1:5" ht="16.899999999999999" customHeight="1" collapsed="1">
      <c r="C92" s="56"/>
      <c r="D92" s="56"/>
      <c r="E92" s="56"/>
    </row>
    <row r="93" spans="1:5" ht="15" customHeight="1"/>
    <row r="94" spans="1:5" ht="15" customHeight="1"/>
  </sheetData>
  <mergeCells count="4">
    <mergeCell ref="A10:C10"/>
    <mergeCell ref="A9:E9"/>
    <mergeCell ref="A11:E11"/>
    <mergeCell ref="A12:B12"/>
  </mergeCells>
  <pageMargins left="0.86614173228346458" right="0.19685039370078741" top="0.41" bottom="0.15748031496062992" header="0.63" footer="0.15748031496062992"/>
  <pageSetup paperSize="9" scale="90" orientation="portrait" r:id="rId1"/>
  <headerFooter alignWithMargins="0"/>
  <rowBreaks count="2" manualBreakCount="2">
    <brk id="50" max="4" man="1"/>
    <brk id="8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4"/>
  <sheetViews>
    <sheetView showGridLines="0" showZeros="0" workbookViewId="0">
      <selection activeCell="P18" sqref="P18"/>
    </sheetView>
  </sheetViews>
  <sheetFormatPr defaultRowHeight="15"/>
  <cols>
    <col min="1" max="1" width="37" style="66" customWidth="1"/>
    <col min="2" max="2" width="0.7109375" style="66" customWidth="1"/>
    <col min="3" max="3" width="0.5703125" style="66" customWidth="1"/>
    <col min="4" max="4" width="0.7109375" style="66" customWidth="1"/>
    <col min="5" max="6" width="0.5703125" style="66" customWidth="1"/>
    <col min="7" max="7" width="6" style="66" customWidth="1"/>
    <col min="8" max="10" width="0" style="66" hidden="1" customWidth="1"/>
    <col min="11" max="11" width="5.42578125" style="66" customWidth="1"/>
    <col min="12" max="12" width="6" style="66" customWidth="1"/>
    <col min="13" max="13" width="0" style="66" hidden="1" customWidth="1"/>
    <col min="14" max="14" width="14.28515625" style="66" hidden="1" customWidth="1"/>
    <col min="15" max="15" width="10" style="66" customWidth="1"/>
    <col min="16" max="16" width="12.28515625" style="66" customWidth="1"/>
    <col min="17" max="17" width="11" style="66" customWidth="1"/>
    <col min="18" max="252" width="9.140625" style="66" customWidth="1"/>
    <col min="253" max="256" width="9.140625" style="66"/>
    <col min="257" max="257" width="37" style="66" customWidth="1"/>
    <col min="258" max="258" width="0.7109375" style="66" customWidth="1"/>
    <col min="259" max="259" width="0.5703125" style="66" customWidth="1"/>
    <col min="260" max="260" width="0.7109375" style="66" customWidth="1"/>
    <col min="261" max="262" width="0.5703125" style="66" customWidth="1"/>
    <col min="263" max="263" width="6" style="66" customWidth="1"/>
    <col min="264" max="266" width="0" style="66" hidden="1" customWidth="1"/>
    <col min="267" max="267" width="5.42578125" style="66" customWidth="1"/>
    <col min="268" max="268" width="6" style="66" customWidth="1"/>
    <col min="269" max="270" width="0" style="66" hidden="1" customWidth="1"/>
    <col min="271" max="271" width="10" style="66" customWidth="1"/>
    <col min="272" max="272" width="12.28515625" style="66" customWidth="1"/>
    <col min="273" max="273" width="11" style="66" customWidth="1"/>
    <col min="274" max="508" width="9.140625" style="66" customWidth="1"/>
    <col min="509" max="512" width="9.140625" style="66"/>
    <col min="513" max="513" width="37" style="66" customWidth="1"/>
    <col min="514" max="514" width="0.7109375" style="66" customWidth="1"/>
    <col min="515" max="515" width="0.5703125" style="66" customWidth="1"/>
    <col min="516" max="516" width="0.7109375" style="66" customWidth="1"/>
    <col min="517" max="518" width="0.5703125" style="66" customWidth="1"/>
    <col min="519" max="519" width="6" style="66" customWidth="1"/>
    <col min="520" max="522" width="0" style="66" hidden="1" customWidth="1"/>
    <col min="523" max="523" width="5.42578125" style="66" customWidth="1"/>
    <col min="524" max="524" width="6" style="66" customWidth="1"/>
    <col min="525" max="526" width="0" style="66" hidden="1" customWidth="1"/>
    <col min="527" max="527" width="10" style="66" customWidth="1"/>
    <col min="528" max="528" width="12.28515625" style="66" customWidth="1"/>
    <col min="529" max="529" width="11" style="66" customWidth="1"/>
    <col min="530" max="764" width="9.140625" style="66" customWidth="1"/>
    <col min="765" max="768" width="9.140625" style="66"/>
    <col min="769" max="769" width="37" style="66" customWidth="1"/>
    <col min="770" max="770" width="0.7109375" style="66" customWidth="1"/>
    <col min="771" max="771" width="0.5703125" style="66" customWidth="1"/>
    <col min="772" max="772" width="0.7109375" style="66" customWidth="1"/>
    <col min="773" max="774" width="0.5703125" style="66" customWidth="1"/>
    <col min="775" max="775" width="6" style="66" customWidth="1"/>
    <col min="776" max="778" width="0" style="66" hidden="1" customWidth="1"/>
    <col min="779" max="779" width="5.42578125" style="66" customWidth="1"/>
    <col min="780" max="780" width="6" style="66" customWidth="1"/>
    <col min="781" max="782" width="0" style="66" hidden="1" customWidth="1"/>
    <col min="783" max="783" width="10" style="66" customWidth="1"/>
    <col min="784" max="784" width="12.28515625" style="66" customWidth="1"/>
    <col min="785" max="785" width="11" style="66" customWidth="1"/>
    <col min="786" max="1020" width="9.140625" style="66" customWidth="1"/>
    <col min="1021" max="1024" width="9.140625" style="66"/>
    <col min="1025" max="1025" width="37" style="66" customWidth="1"/>
    <col min="1026" max="1026" width="0.7109375" style="66" customWidth="1"/>
    <col min="1027" max="1027" width="0.5703125" style="66" customWidth="1"/>
    <col min="1028" max="1028" width="0.7109375" style="66" customWidth="1"/>
    <col min="1029" max="1030" width="0.5703125" style="66" customWidth="1"/>
    <col min="1031" max="1031" width="6" style="66" customWidth="1"/>
    <col min="1032" max="1034" width="0" style="66" hidden="1" customWidth="1"/>
    <col min="1035" max="1035" width="5.42578125" style="66" customWidth="1"/>
    <col min="1036" max="1036" width="6" style="66" customWidth="1"/>
    <col min="1037" max="1038" width="0" style="66" hidden="1" customWidth="1"/>
    <col min="1039" max="1039" width="10" style="66" customWidth="1"/>
    <col min="1040" max="1040" width="12.28515625" style="66" customWidth="1"/>
    <col min="1041" max="1041" width="11" style="66" customWidth="1"/>
    <col min="1042" max="1276" width="9.140625" style="66" customWidth="1"/>
    <col min="1277" max="1280" width="9.140625" style="66"/>
    <col min="1281" max="1281" width="37" style="66" customWidth="1"/>
    <col min="1282" max="1282" width="0.7109375" style="66" customWidth="1"/>
    <col min="1283" max="1283" width="0.5703125" style="66" customWidth="1"/>
    <col min="1284" max="1284" width="0.7109375" style="66" customWidth="1"/>
    <col min="1285" max="1286" width="0.5703125" style="66" customWidth="1"/>
    <col min="1287" max="1287" width="6" style="66" customWidth="1"/>
    <col min="1288" max="1290" width="0" style="66" hidden="1" customWidth="1"/>
    <col min="1291" max="1291" width="5.42578125" style="66" customWidth="1"/>
    <col min="1292" max="1292" width="6" style="66" customWidth="1"/>
    <col min="1293" max="1294" width="0" style="66" hidden="1" customWidth="1"/>
    <col min="1295" max="1295" width="10" style="66" customWidth="1"/>
    <col min="1296" max="1296" width="12.28515625" style="66" customWidth="1"/>
    <col min="1297" max="1297" width="11" style="66" customWidth="1"/>
    <col min="1298" max="1532" width="9.140625" style="66" customWidth="1"/>
    <col min="1533" max="1536" width="9.140625" style="66"/>
    <col min="1537" max="1537" width="37" style="66" customWidth="1"/>
    <col min="1538" max="1538" width="0.7109375" style="66" customWidth="1"/>
    <col min="1539" max="1539" width="0.5703125" style="66" customWidth="1"/>
    <col min="1540" max="1540" width="0.7109375" style="66" customWidth="1"/>
    <col min="1541" max="1542" width="0.5703125" style="66" customWidth="1"/>
    <col min="1543" max="1543" width="6" style="66" customWidth="1"/>
    <col min="1544" max="1546" width="0" style="66" hidden="1" customWidth="1"/>
    <col min="1547" max="1547" width="5.42578125" style="66" customWidth="1"/>
    <col min="1548" max="1548" width="6" style="66" customWidth="1"/>
    <col min="1549" max="1550" width="0" style="66" hidden="1" customWidth="1"/>
    <col min="1551" max="1551" width="10" style="66" customWidth="1"/>
    <col min="1552" max="1552" width="12.28515625" style="66" customWidth="1"/>
    <col min="1553" max="1553" width="11" style="66" customWidth="1"/>
    <col min="1554" max="1788" width="9.140625" style="66" customWidth="1"/>
    <col min="1789" max="1792" width="9.140625" style="66"/>
    <col min="1793" max="1793" width="37" style="66" customWidth="1"/>
    <col min="1794" max="1794" width="0.7109375" style="66" customWidth="1"/>
    <col min="1795" max="1795" width="0.5703125" style="66" customWidth="1"/>
    <col min="1796" max="1796" width="0.7109375" style="66" customWidth="1"/>
    <col min="1797" max="1798" width="0.5703125" style="66" customWidth="1"/>
    <col min="1799" max="1799" width="6" style="66" customWidth="1"/>
    <col min="1800" max="1802" width="0" style="66" hidden="1" customWidth="1"/>
    <col min="1803" max="1803" width="5.42578125" style="66" customWidth="1"/>
    <col min="1804" max="1804" width="6" style="66" customWidth="1"/>
    <col min="1805" max="1806" width="0" style="66" hidden="1" customWidth="1"/>
    <col min="1807" max="1807" width="10" style="66" customWidth="1"/>
    <col min="1808" max="1808" width="12.28515625" style="66" customWidth="1"/>
    <col min="1809" max="1809" width="11" style="66" customWidth="1"/>
    <col min="1810" max="2044" width="9.140625" style="66" customWidth="1"/>
    <col min="2045" max="2048" width="9.140625" style="66"/>
    <col min="2049" max="2049" width="37" style="66" customWidth="1"/>
    <col min="2050" max="2050" width="0.7109375" style="66" customWidth="1"/>
    <col min="2051" max="2051" width="0.5703125" style="66" customWidth="1"/>
    <col min="2052" max="2052" width="0.7109375" style="66" customWidth="1"/>
    <col min="2053" max="2054" width="0.5703125" style="66" customWidth="1"/>
    <col min="2055" max="2055" width="6" style="66" customWidth="1"/>
    <col min="2056" max="2058" width="0" style="66" hidden="1" customWidth="1"/>
    <col min="2059" max="2059" width="5.42578125" style="66" customWidth="1"/>
    <col min="2060" max="2060" width="6" style="66" customWidth="1"/>
    <col min="2061" max="2062" width="0" style="66" hidden="1" customWidth="1"/>
    <col min="2063" max="2063" width="10" style="66" customWidth="1"/>
    <col min="2064" max="2064" width="12.28515625" style="66" customWidth="1"/>
    <col min="2065" max="2065" width="11" style="66" customWidth="1"/>
    <col min="2066" max="2300" width="9.140625" style="66" customWidth="1"/>
    <col min="2301" max="2304" width="9.140625" style="66"/>
    <col min="2305" max="2305" width="37" style="66" customWidth="1"/>
    <col min="2306" max="2306" width="0.7109375" style="66" customWidth="1"/>
    <col min="2307" max="2307" width="0.5703125" style="66" customWidth="1"/>
    <col min="2308" max="2308" width="0.7109375" style="66" customWidth="1"/>
    <col min="2309" max="2310" width="0.5703125" style="66" customWidth="1"/>
    <col min="2311" max="2311" width="6" style="66" customWidth="1"/>
    <col min="2312" max="2314" width="0" style="66" hidden="1" customWidth="1"/>
    <col min="2315" max="2315" width="5.42578125" style="66" customWidth="1"/>
    <col min="2316" max="2316" width="6" style="66" customWidth="1"/>
    <col min="2317" max="2318" width="0" style="66" hidden="1" customWidth="1"/>
    <col min="2319" max="2319" width="10" style="66" customWidth="1"/>
    <col min="2320" max="2320" width="12.28515625" style="66" customWidth="1"/>
    <col min="2321" max="2321" width="11" style="66" customWidth="1"/>
    <col min="2322" max="2556" width="9.140625" style="66" customWidth="1"/>
    <col min="2557" max="2560" width="9.140625" style="66"/>
    <col min="2561" max="2561" width="37" style="66" customWidth="1"/>
    <col min="2562" max="2562" width="0.7109375" style="66" customWidth="1"/>
    <col min="2563" max="2563" width="0.5703125" style="66" customWidth="1"/>
    <col min="2564" max="2564" width="0.7109375" style="66" customWidth="1"/>
    <col min="2565" max="2566" width="0.5703125" style="66" customWidth="1"/>
    <col min="2567" max="2567" width="6" style="66" customWidth="1"/>
    <col min="2568" max="2570" width="0" style="66" hidden="1" customWidth="1"/>
    <col min="2571" max="2571" width="5.42578125" style="66" customWidth="1"/>
    <col min="2572" max="2572" width="6" style="66" customWidth="1"/>
    <col min="2573" max="2574" width="0" style="66" hidden="1" customWidth="1"/>
    <col min="2575" max="2575" width="10" style="66" customWidth="1"/>
    <col min="2576" max="2576" width="12.28515625" style="66" customWidth="1"/>
    <col min="2577" max="2577" width="11" style="66" customWidth="1"/>
    <col min="2578" max="2812" width="9.140625" style="66" customWidth="1"/>
    <col min="2813" max="2816" width="9.140625" style="66"/>
    <col min="2817" max="2817" width="37" style="66" customWidth="1"/>
    <col min="2818" max="2818" width="0.7109375" style="66" customWidth="1"/>
    <col min="2819" max="2819" width="0.5703125" style="66" customWidth="1"/>
    <col min="2820" max="2820" width="0.7109375" style="66" customWidth="1"/>
    <col min="2821" max="2822" width="0.5703125" style="66" customWidth="1"/>
    <col min="2823" max="2823" width="6" style="66" customWidth="1"/>
    <col min="2824" max="2826" width="0" style="66" hidden="1" customWidth="1"/>
    <col min="2827" max="2827" width="5.42578125" style="66" customWidth="1"/>
    <col min="2828" max="2828" width="6" style="66" customWidth="1"/>
    <col min="2829" max="2830" width="0" style="66" hidden="1" customWidth="1"/>
    <col min="2831" max="2831" width="10" style="66" customWidth="1"/>
    <col min="2832" max="2832" width="12.28515625" style="66" customWidth="1"/>
    <col min="2833" max="2833" width="11" style="66" customWidth="1"/>
    <col min="2834" max="3068" width="9.140625" style="66" customWidth="1"/>
    <col min="3069" max="3072" width="9.140625" style="66"/>
    <col min="3073" max="3073" width="37" style="66" customWidth="1"/>
    <col min="3074" max="3074" width="0.7109375" style="66" customWidth="1"/>
    <col min="3075" max="3075" width="0.5703125" style="66" customWidth="1"/>
    <col min="3076" max="3076" width="0.7109375" style="66" customWidth="1"/>
    <col min="3077" max="3078" width="0.5703125" style="66" customWidth="1"/>
    <col min="3079" max="3079" width="6" style="66" customWidth="1"/>
    <col min="3080" max="3082" width="0" style="66" hidden="1" customWidth="1"/>
    <col min="3083" max="3083" width="5.42578125" style="66" customWidth="1"/>
    <col min="3084" max="3084" width="6" style="66" customWidth="1"/>
    <col min="3085" max="3086" width="0" style="66" hidden="1" customWidth="1"/>
    <col min="3087" max="3087" width="10" style="66" customWidth="1"/>
    <col min="3088" max="3088" width="12.28515625" style="66" customWidth="1"/>
    <col min="3089" max="3089" width="11" style="66" customWidth="1"/>
    <col min="3090" max="3324" width="9.140625" style="66" customWidth="1"/>
    <col min="3325" max="3328" width="9.140625" style="66"/>
    <col min="3329" max="3329" width="37" style="66" customWidth="1"/>
    <col min="3330" max="3330" width="0.7109375" style="66" customWidth="1"/>
    <col min="3331" max="3331" width="0.5703125" style="66" customWidth="1"/>
    <col min="3332" max="3332" width="0.7109375" style="66" customWidth="1"/>
    <col min="3333" max="3334" width="0.5703125" style="66" customWidth="1"/>
    <col min="3335" max="3335" width="6" style="66" customWidth="1"/>
    <col min="3336" max="3338" width="0" style="66" hidden="1" customWidth="1"/>
    <col min="3339" max="3339" width="5.42578125" style="66" customWidth="1"/>
    <col min="3340" max="3340" width="6" style="66" customWidth="1"/>
    <col min="3341" max="3342" width="0" style="66" hidden="1" customWidth="1"/>
    <col min="3343" max="3343" width="10" style="66" customWidth="1"/>
    <col min="3344" max="3344" width="12.28515625" style="66" customWidth="1"/>
    <col min="3345" max="3345" width="11" style="66" customWidth="1"/>
    <col min="3346" max="3580" width="9.140625" style="66" customWidth="1"/>
    <col min="3581" max="3584" width="9.140625" style="66"/>
    <col min="3585" max="3585" width="37" style="66" customWidth="1"/>
    <col min="3586" max="3586" width="0.7109375" style="66" customWidth="1"/>
    <col min="3587" max="3587" width="0.5703125" style="66" customWidth="1"/>
    <col min="3588" max="3588" width="0.7109375" style="66" customWidth="1"/>
    <col min="3589" max="3590" width="0.5703125" style="66" customWidth="1"/>
    <col min="3591" max="3591" width="6" style="66" customWidth="1"/>
    <col min="3592" max="3594" width="0" style="66" hidden="1" customWidth="1"/>
    <col min="3595" max="3595" width="5.42578125" style="66" customWidth="1"/>
    <col min="3596" max="3596" width="6" style="66" customWidth="1"/>
    <col min="3597" max="3598" width="0" style="66" hidden="1" customWidth="1"/>
    <col min="3599" max="3599" width="10" style="66" customWidth="1"/>
    <col min="3600" max="3600" width="12.28515625" style="66" customWidth="1"/>
    <col min="3601" max="3601" width="11" style="66" customWidth="1"/>
    <col min="3602" max="3836" width="9.140625" style="66" customWidth="1"/>
    <col min="3837" max="3840" width="9.140625" style="66"/>
    <col min="3841" max="3841" width="37" style="66" customWidth="1"/>
    <col min="3842" max="3842" width="0.7109375" style="66" customWidth="1"/>
    <col min="3843" max="3843" width="0.5703125" style="66" customWidth="1"/>
    <col min="3844" max="3844" width="0.7109375" style="66" customWidth="1"/>
    <col min="3845" max="3846" width="0.5703125" style="66" customWidth="1"/>
    <col min="3847" max="3847" width="6" style="66" customWidth="1"/>
    <col min="3848" max="3850" width="0" style="66" hidden="1" customWidth="1"/>
    <col min="3851" max="3851" width="5.42578125" style="66" customWidth="1"/>
    <col min="3852" max="3852" width="6" style="66" customWidth="1"/>
    <col min="3853" max="3854" width="0" style="66" hidden="1" customWidth="1"/>
    <col min="3855" max="3855" width="10" style="66" customWidth="1"/>
    <col min="3856" max="3856" width="12.28515625" style="66" customWidth="1"/>
    <col min="3857" max="3857" width="11" style="66" customWidth="1"/>
    <col min="3858" max="4092" width="9.140625" style="66" customWidth="1"/>
    <col min="4093" max="4096" width="9.140625" style="66"/>
    <col min="4097" max="4097" width="37" style="66" customWidth="1"/>
    <col min="4098" max="4098" width="0.7109375" style="66" customWidth="1"/>
    <col min="4099" max="4099" width="0.5703125" style="66" customWidth="1"/>
    <col min="4100" max="4100" width="0.7109375" style="66" customWidth="1"/>
    <col min="4101" max="4102" width="0.5703125" style="66" customWidth="1"/>
    <col min="4103" max="4103" width="6" style="66" customWidth="1"/>
    <col min="4104" max="4106" width="0" style="66" hidden="1" customWidth="1"/>
    <col min="4107" max="4107" width="5.42578125" style="66" customWidth="1"/>
    <col min="4108" max="4108" width="6" style="66" customWidth="1"/>
    <col min="4109" max="4110" width="0" style="66" hidden="1" customWidth="1"/>
    <col min="4111" max="4111" width="10" style="66" customWidth="1"/>
    <col min="4112" max="4112" width="12.28515625" style="66" customWidth="1"/>
    <col min="4113" max="4113" width="11" style="66" customWidth="1"/>
    <col min="4114" max="4348" width="9.140625" style="66" customWidth="1"/>
    <col min="4349" max="4352" width="9.140625" style="66"/>
    <col min="4353" max="4353" width="37" style="66" customWidth="1"/>
    <col min="4354" max="4354" width="0.7109375" style="66" customWidth="1"/>
    <col min="4355" max="4355" width="0.5703125" style="66" customWidth="1"/>
    <col min="4356" max="4356" width="0.7109375" style="66" customWidth="1"/>
    <col min="4357" max="4358" width="0.5703125" style="66" customWidth="1"/>
    <col min="4359" max="4359" width="6" style="66" customWidth="1"/>
    <col min="4360" max="4362" width="0" style="66" hidden="1" customWidth="1"/>
    <col min="4363" max="4363" width="5.42578125" style="66" customWidth="1"/>
    <col min="4364" max="4364" width="6" style="66" customWidth="1"/>
    <col min="4365" max="4366" width="0" style="66" hidden="1" customWidth="1"/>
    <col min="4367" max="4367" width="10" style="66" customWidth="1"/>
    <col min="4368" max="4368" width="12.28515625" style="66" customWidth="1"/>
    <col min="4369" max="4369" width="11" style="66" customWidth="1"/>
    <col min="4370" max="4604" width="9.140625" style="66" customWidth="1"/>
    <col min="4605" max="4608" width="9.140625" style="66"/>
    <col min="4609" max="4609" width="37" style="66" customWidth="1"/>
    <col min="4610" max="4610" width="0.7109375" style="66" customWidth="1"/>
    <col min="4611" max="4611" width="0.5703125" style="66" customWidth="1"/>
    <col min="4612" max="4612" width="0.7109375" style="66" customWidth="1"/>
    <col min="4613" max="4614" width="0.5703125" style="66" customWidth="1"/>
    <col min="4615" max="4615" width="6" style="66" customWidth="1"/>
    <col min="4616" max="4618" width="0" style="66" hidden="1" customWidth="1"/>
    <col min="4619" max="4619" width="5.42578125" style="66" customWidth="1"/>
    <col min="4620" max="4620" width="6" style="66" customWidth="1"/>
    <col min="4621" max="4622" width="0" style="66" hidden="1" customWidth="1"/>
    <col min="4623" max="4623" width="10" style="66" customWidth="1"/>
    <col min="4624" max="4624" width="12.28515625" style="66" customWidth="1"/>
    <col min="4625" max="4625" width="11" style="66" customWidth="1"/>
    <col min="4626" max="4860" width="9.140625" style="66" customWidth="1"/>
    <col min="4861" max="4864" width="9.140625" style="66"/>
    <col min="4865" max="4865" width="37" style="66" customWidth="1"/>
    <col min="4866" max="4866" width="0.7109375" style="66" customWidth="1"/>
    <col min="4867" max="4867" width="0.5703125" style="66" customWidth="1"/>
    <col min="4868" max="4868" width="0.7109375" style="66" customWidth="1"/>
    <col min="4869" max="4870" width="0.5703125" style="66" customWidth="1"/>
    <col min="4871" max="4871" width="6" style="66" customWidth="1"/>
    <col min="4872" max="4874" width="0" style="66" hidden="1" customWidth="1"/>
    <col min="4875" max="4875" width="5.42578125" style="66" customWidth="1"/>
    <col min="4876" max="4876" width="6" style="66" customWidth="1"/>
    <col min="4877" max="4878" width="0" style="66" hidden="1" customWidth="1"/>
    <col min="4879" max="4879" width="10" style="66" customWidth="1"/>
    <col min="4880" max="4880" width="12.28515625" style="66" customWidth="1"/>
    <col min="4881" max="4881" width="11" style="66" customWidth="1"/>
    <col min="4882" max="5116" width="9.140625" style="66" customWidth="1"/>
    <col min="5117" max="5120" width="9.140625" style="66"/>
    <col min="5121" max="5121" width="37" style="66" customWidth="1"/>
    <col min="5122" max="5122" width="0.7109375" style="66" customWidth="1"/>
    <col min="5123" max="5123" width="0.5703125" style="66" customWidth="1"/>
    <col min="5124" max="5124" width="0.7109375" style="66" customWidth="1"/>
    <col min="5125" max="5126" width="0.5703125" style="66" customWidth="1"/>
    <col min="5127" max="5127" width="6" style="66" customWidth="1"/>
    <col min="5128" max="5130" width="0" style="66" hidden="1" customWidth="1"/>
    <col min="5131" max="5131" width="5.42578125" style="66" customWidth="1"/>
    <col min="5132" max="5132" width="6" style="66" customWidth="1"/>
    <col min="5133" max="5134" width="0" style="66" hidden="1" customWidth="1"/>
    <col min="5135" max="5135" width="10" style="66" customWidth="1"/>
    <col min="5136" max="5136" width="12.28515625" style="66" customWidth="1"/>
    <col min="5137" max="5137" width="11" style="66" customWidth="1"/>
    <col min="5138" max="5372" width="9.140625" style="66" customWidth="1"/>
    <col min="5373" max="5376" width="9.140625" style="66"/>
    <col min="5377" max="5377" width="37" style="66" customWidth="1"/>
    <col min="5378" max="5378" width="0.7109375" style="66" customWidth="1"/>
    <col min="5379" max="5379" width="0.5703125" style="66" customWidth="1"/>
    <col min="5380" max="5380" width="0.7109375" style="66" customWidth="1"/>
    <col min="5381" max="5382" width="0.5703125" style="66" customWidth="1"/>
    <col min="5383" max="5383" width="6" style="66" customWidth="1"/>
    <col min="5384" max="5386" width="0" style="66" hidden="1" customWidth="1"/>
    <col min="5387" max="5387" width="5.42578125" style="66" customWidth="1"/>
    <col min="5388" max="5388" width="6" style="66" customWidth="1"/>
    <col min="5389" max="5390" width="0" style="66" hidden="1" customWidth="1"/>
    <col min="5391" max="5391" width="10" style="66" customWidth="1"/>
    <col min="5392" max="5392" width="12.28515625" style="66" customWidth="1"/>
    <col min="5393" max="5393" width="11" style="66" customWidth="1"/>
    <col min="5394" max="5628" width="9.140625" style="66" customWidth="1"/>
    <col min="5629" max="5632" width="9.140625" style="66"/>
    <col min="5633" max="5633" width="37" style="66" customWidth="1"/>
    <col min="5634" max="5634" width="0.7109375" style="66" customWidth="1"/>
    <col min="5635" max="5635" width="0.5703125" style="66" customWidth="1"/>
    <col min="5636" max="5636" width="0.7109375" style="66" customWidth="1"/>
    <col min="5637" max="5638" width="0.5703125" style="66" customWidth="1"/>
    <col min="5639" max="5639" width="6" style="66" customWidth="1"/>
    <col min="5640" max="5642" width="0" style="66" hidden="1" customWidth="1"/>
    <col min="5643" max="5643" width="5.42578125" style="66" customWidth="1"/>
    <col min="5644" max="5644" width="6" style="66" customWidth="1"/>
    <col min="5645" max="5646" width="0" style="66" hidden="1" customWidth="1"/>
    <col min="5647" max="5647" width="10" style="66" customWidth="1"/>
    <col min="5648" max="5648" width="12.28515625" style="66" customWidth="1"/>
    <col min="5649" max="5649" width="11" style="66" customWidth="1"/>
    <col min="5650" max="5884" width="9.140625" style="66" customWidth="1"/>
    <col min="5885" max="5888" width="9.140625" style="66"/>
    <col min="5889" max="5889" width="37" style="66" customWidth="1"/>
    <col min="5890" max="5890" width="0.7109375" style="66" customWidth="1"/>
    <col min="5891" max="5891" width="0.5703125" style="66" customWidth="1"/>
    <col min="5892" max="5892" width="0.7109375" style="66" customWidth="1"/>
    <col min="5893" max="5894" width="0.5703125" style="66" customWidth="1"/>
    <col min="5895" max="5895" width="6" style="66" customWidth="1"/>
    <col min="5896" max="5898" width="0" style="66" hidden="1" customWidth="1"/>
    <col min="5899" max="5899" width="5.42578125" style="66" customWidth="1"/>
    <col min="5900" max="5900" width="6" style="66" customWidth="1"/>
    <col min="5901" max="5902" width="0" style="66" hidden="1" customWidth="1"/>
    <col min="5903" max="5903" width="10" style="66" customWidth="1"/>
    <col min="5904" max="5904" width="12.28515625" style="66" customWidth="1"/>
    <col min="5905" max="5905" width="11" style="66" customWidth="1"/>
    <col min="5906" max="6140" width="9.140625" style="66" customWidth="1"/>
    <col min="6141" max="6144" width="9.140625" style="66"/>
    <col min="6145" max="6145" width="37" style="66" customWidth="1"/>
    <col min="6146" max="6146" width="0.7109375" style="66" customWidth="1"/>
    <col min="6147" max="6147" width="0.5703125" style="66" customWidth="1"/>
    <col min="6148" max="6148" width="0.7109375" style="66" customWidth="1"/>
    <col min="6149" max="6150" width="0.5703125" style="66" customWidth="1"/>
    <col min="6151" max="6151" width="6" style="66" customWidth="1"/>
    <col min="6152" max="6154" width="0" style="66" hidden="1" customWidth="1"/>
    <col min="6155" max="6155" width="5.42578125" style="66" customWidth="1"/>
    <col min="6156" max="6156" width="6" style="66" customWidth="1"/>
    <col min="6157" max="6158" width="0" style="66" hidden="1" customWidth="1"/>
    <col min="6159" max="6159" width="10" style="66" customWidth="1"/>
    <col min="6160" max="6160" width="12.28515625" style="66" customWidth="1"/>
    <col min="6161" max="6161" width="11" style="66" customWidth="1"/>
    <col min="6162" max="6396" width="9.140625" style="66" customWidth="1"/>
    <col min="6397" max="6400" width="9.140625" style="66"/>
    <col min="6401" max="6401" width="37" style="66" customWidth="1"/>
    <col min="6402" max="6402" width="0.7109375" style="66" customWidth="1"/>
    <col min="6403" max="6403" width="0.5703125" style="66" customWidth="1"/>
    <col min="6404" max="6404" width="0.7109375" style="66" customWidth="1"/>
    <col min="6405" max="6406" width="0.5703125" style="66" customWidth="1"/>
    <col min="6407" max="6407" width="6" style="66" customWidth="1"/>
    <col min="6408" max="6410" width="0" style="66" hidden="1" customWidth="1"/>
    <col min="6411" max="6411" width="5.42578125" style="66" customWidth="1"/>
    <col min="6412" max="6412" width="6" style="66" customWidth="1"/>
    <col min="6413" max="6414" width="0" style="66" hidden="1" customWidth="1"/>
    <col min="6415" max="6415" width="10" style="66" customWidth="1"/>
    <col min="6416" max="6416" width="12.28515625" style="66" customWidth="1"/>
    <col min="6417" max="6417" width="11" style="66" customWidth="1"/>
    <col min="6418" max="6652" width="9.140625" style="66" customWidth="1"/>
    <col min="6653" max="6656" width="9.140625" style="66"/>
    <col min="6657" max="6657" width="37" style="66" customWidth="1"/>
    <col min="6658" max="6658" width="0.7109375" style="66" customWidth="1"/>
    <col min="6659" max="6659" width="0.5703125" style="66" customWidth="1"/>
    <col min="6660" max="6660" width="0.7109375" style="66" customWidth="1"/>
    <col min="6661" max="6662" width="0.5703125" style="66" customWidth="1"/>
    <col min="6663" max="6663" width="6" style="66" customWidth="1"/>
    <col min="6664" max="6666" width="0" style="66" hidden="1" customWidth="1"/>
    <col min="6667" max="6667" width="5.42578125" style="66" customWidth="1"/>
    <col min="6668" max="6668" width="6" style="66" customWidth="1"/>
    <col min="6669" max="6670" width="0" style="66" hidden="1" customWidth="1"/>
    <col min="6671" max="6671" width="10" style="66" customWidth="1"/>
    <col min="6672" max="6672" width="12.28515625" style="66" customWidth="1"/>
    <col min="6673" max="6673" width="11" style="66" customWidth="1"/>
    <col min="6674" max="6908" width="9.140625" style="66" customWidth="1"/>
    <col min="6909" max="6912" width="9.140625" style="66"/>
    <col min="6913" max="6913" width="37" style="66" customWidth="1"/>
    <col min="6914" max="6914" width="0.7109375" style="66" customWidth="1"/>
    <col min="6915" max="6915" width="0.5703125" style="66" customWidth="1"/>
    <col min="6916" max="6916" width="0.7109375" style="66" customWidth="1"/>
    <col min="6917" max="6918" width="0.5703125" style="66" customWidth="1"/>
    <col min="6919" max="6919" width="6" style="66" customWidth="1"/>
    <col min="6920" max="6922" width="0" style="66" hidden="1" customWidth="1"/>
    <col min="6923" max="6923" width="5.42578125" style="66" customWidth="1"/>
    <col min="6924" max="6924" width="6" style="66" customWidth="1"/>
    <col min="6925" max="6926" width="0" style="66" hidden="1" customWidth="1"/>
    <col min="6927" max="6927" width="10" style="66" customWidth="1"/>
    <col min="6928" max="6928" width="12.28515625" style="66" customWidth="1"/>
    <col min="6929" max="6929" width="11" style="66" customWidth="1"/>
    <col min="6930" max="7164" width="9.140625" style="66" customWidth="1"/>
    <col min="7165" max="7168" width="9.140625" style="66"/>
    <col min="7169" max="7169" width="37" style="66" customWidth="1"/>
    <col min="7170" max="7170" width="0.7109375" style="66" customWidth="1"/>
    <col min="7171" max="7171" width="0.5703125" style="66" customWidth="1"/>
    <col min="7172" max="7172" width="0.7109375" style="66" customWidth="1"/>
    <col min="7173" max="7174" width="0.5703125" style="66" customWidth="1"/>
    <col min="7175" max="7175" width="6" style="66" customWidth="1"/>
    <col min="7176" max="7178" width="0" style="66" hidden="1" customWidth="1"/>
    <col min="7179" max="7179" width="5.42578125" style="66" customWidth="1"/>
    <col min="7180" max="7180" width="6" style="66" customWidth="1"/>
    <col min="7181" max="7182" width="0" style="66" hidden="1" customWidth="1"/>
    <col min="7183" max="7183" width="10" style="66" customWidth="1"/>
    <col min="7184" max="7184" width="12.28515625" style="66" customWidth="1"/>
    <col min="7185" max="7185" width="11" style="66" customWidth="1"/>
    <col min="7186" max="7420" width="9.140625" style="66" customWidth="1"/>
    <col min="7421" max="7424" width="9.140625" style="66"/>
    <col min="7425" max="7425" width="37" style="66" customWidth="1"/>
    <col min="7426" max="7426" width="0.7109375" style="66" customWidth="1"/>
    <col min="7427" max="7427" width="0.5703125" style="66" customWidth="1"/>
    <col min="7428" max="7428" width="0.7109375" style="66" customWidth="1"/>
    <col min="7429" max="7430" width="0.5703125" style="66" customWidth="1"/>
    <col min="7431" max="7431" width="6" style="66" customWidth="1"/>
    <col min="7432" max="7434" width="0" style="66" hidden="1" customWidth="1"/>
    <col min="7435" max="7435" width="5.42578125" style="66" customWidth="1"/>
    <col min="7436" max="7436" width="6" style="66" customWidth="1"/>
    <col min="7437" max="7438" width="0" style="66" hidden="1" customWidth="1"/>
    <col min="7439" max="7439" width="10" style="66" customWidth="1"/>
    <col min="7440" max="7440" width="12.28515625" style="66" customWidth="1"/>
    <col min="7441" max="7441" width="11" style="66" customWidth="1"/>
    <col min="7442" max="7676" width="9.140625" style="66" customWidth="1"/>
    <col min="7677" max="7680" width="9.140625" style="66"/>
    <col min="7681" max="7681" width="37" style="66" customWidth="1"/>
    <col min="7682" max="7682" width="0.7109375" style="66" customWidth="1"/>
    <col min="7683" max="7683" width="0.5703125" style="66" customWidth="1"/>
    <col min="7684" max="7684" width="0.7109375" style="66" customWidth="1"/>
    <col min="7685" max="7686" width="0.5703125" style="66" customWidth="1"/>
    <col min="7687" max="7687" width="6" style="66" customWidth="1"/>
    <col min="7688" max="7690" width="0" style="66" hidden="1" customWidth="1"/>
    <col min="7691" max="7691" width="5.42578125" style="66" customWidth="1"/>
    <col min="7692" max="7692" width="6" style="66" customWidth="1"/>
    <col min="7693" max="7694" width="0" style="66" hidden="1" customWidth="1"/>
    <col min="7695" max="7695" width="10" style="66" customWidth="1"/>
    <col min="7696" max="7696" width="12.28515625" style="66" customWidth="1"/>
    <col min="7697" max="7697" width="11" style="66" customWidth="1"/>
    <col min="7698" max="7932" width="9.140625" style="66" customWidth="1"/>
    <col min="7933" max="7936" width="9.140625" style="66"/>
    <col min="7937" max="7937" width="37" style="66" customWidth="1"/>
    <col min="7938" max="7938" width="0.7109375" style="66" customWidth="1"/>
    <col min="7939" max="7939" width="0.5703125" style="66" customWidth="1"/>
    <col min="7940" max="7940" width="0.7109375" style="66" customWidth="1"/>
    <col min="7941" max="7942" width="0.5703125" style="66" customWidth="1"/>
    <col min="7943" max="7943" width="6" style="66" customWidth="1"/>
    <col min="7944" max="7946" width="0" style="66" hidden="1" customWidth="1"/>
    <col min="7947" max="7947" width="5.42578125" style="66" customWidth="1"/>
    <col min="7948" max="7948" width="6" style="66" customWidth="1"/>
    <col min="7949" max="7950" width="0" style="66" hidden="1" customWidth="1"/>
    <col min="7951" max="7951" width="10" style="66" customWidth="1"/>
    <col min="7952" max="7952" width="12.28515625" style="66" customWidth="1"/>
    <col min="7953" max="7953" width="11" style="66" customWidth="1"/>
    <col min="7954" max="8188" width="9.140625" style="66" customWidth="1"/>
    <col min="8189" max="8192" width="9.140625" style="66"/>
    <col min="8193" max="8193" width="37" style="66" customWidth="1"/>
    <col min="8194" max="8194" width="0.7109375" style="66" customWidth="1"/>
    <col min="8195" max="8195" width="0.5703125" style="66" customWidth="1"/>
    <col min="8196" max="8196" width="0.7109375" style="66" customWidth="1"/>
    <col min="8197" max="8198" width="0.5703125" style="66" customWidth="1"/>
    <col min="8199" max="8199" width="6" style="66" customWidth="1"/>
    <col min="8200" max="8202" width="0" style="66" hidden="1" customWidth="1"/>
    <col min="8203" max="8203" width="5.42578125" style="66" customWidth="1"/>
    <col min="8204" max="8204" width="6" style="66" customWidth="1"/>
    <col min="8205" max="8206" width="0" style="66" hidden="1" customWidth="1"/>
    <col min="8207" max="8207" width="10" style="66" customWidth="1"/>
    <col min="8208" max="8208" width="12.28515625" style="66" customWidth="1"/>
    <col min="8209" max="8209" width="11" style="66" customWidth="1"/>
    <col min="8210" max="8444" width="9.140625" style="66" customWidth="1"/>
    <col min="8445" max="8448" width="9.140625" style="66"/>
    <col min="8449" max="8449" width="37" style="66" customWidth="1"/>
    <col min="8450" max="8450" width="0.7109375" style="66" customWidth="1"/>
    <col min="8451" max="8451" width="0.5703125" style="66" customWidth="1"/>
    <col min="8452" max="8452" width="0.7109375" style="66" customWidth="1"/>
    <col min="8453" max="8454" width="0.5703125" style="66" customWidth="1"/>
    <col min="8455" max="8455" width="6" style="66" customWidth="1"/>
    <col min="8456" max="8458" width="0" style="66" hidden="1" customWidth="1"/>
    <col min="8459" max="8459" width="5.42578125" style="66" customWidth="1"/>
    <col min="8460" max="8460" width="6" style="66" customWidth="1"/>
    <col min="8461" max="8462" width="0" style="66" hidden="1" customWidth="1"/>
    <col min="8463" max="8463" width="10" style="66" customWidth="1"/>
    <col min="8464" max="8464" width="12.28515625" style="66" customWidth="1"/>
    <col min="8465" max="8465" width="11" style="66" customWidth="1"/>
    <col min="8466" max="8700" width="9.140625" style="66" customWidth="1"/>
    <col min="8701" max="8704" width="9.140625" style="66"/>
    <col min="8705" max="8705" width="37" style="66" customWidth="1"/>
    <col min="8706" max="8706" width="0.7109375" style="66" customWidth="1"/>
    <col min="8707" max="8707" width="0.5703125" style="66" customWidth="1"/>
    <col min="8708" max="8708" width="0.7109375" style="66" customWidth="1"/>
    <col min="8709" max="8710" width="0.5703125" style="66" customWidth="1"/>
    <col min="8711" max="8711" width="6" style="66" customWidth="1"/>
    <col min="8712" max="8714" width="0" style="66" hidden="1" customWidth="1"/>
    <col min="8715" max="8715" width="5.42578125" style="66" customWidth="1"/>
    <col min="8716" max="8716" width="6" style="66" customWidth="1"/>
    <col min="8717" max="8718" width="0" style="66" hidden="1" customWidth="1"/>
    <col min="8719" max="8719" width="10" style="66" customWidth="1"/>
    <col min="8720" max="8720" width="12.28515625" style="66" customWidth="1"/>
    <col min="8721" max="8721" width="11" style="66" customWidth="1"/>
    <col min="8722" max="8956" width="9.140625" style="66" customWidth="1"/>
    <col min="8957" max="8960" width="9.140625" style="66"/>
    <col min="8961" max="8961" width="37" style="66" customWidth="1"/>
    <col min="8962" max="8962" width="0.7109375" style="66" customWidth="1"/>
    <col min="8963" max="8963" width="0.5703125" style="66" customWidth="1"/>
    <col min="8964" max="8964" width="0.7109375" style="66" customWidth="1"/>
    <col min="8965" max="8966" width="0.5703125" style="66" customWidth="1"/>
    <col min="8967" max="8967" width="6" style="66" customWidth="1"/>
    <col min="8968" max="8970" width="0" style="66" hidden="1" customWidth="1"/>
    <col min="8971" max="8971" width="5.42578125" style="66" customWidth="1"/>
    <col min="8972" max="8972" width="6" style="66" customWidth="1"/>
    <col min="8973" max="8974" width="0" style="66" hidden="1" customWidth="1"/>
    <col min="8975" max="8975" width="10" style="66" customWidth="1"/>
    <col min="8976" max="8976" width="12.28515625" style="66" customWidth="1"/>
    <col min="8977" max="8977" width="11" style="66" customWidth="1"/>
    <col min="8978" max="9212" width="9.140625" style="66" customWidth="1"/>
    <col min="9213" max="9216" width="9.140625" style="66"/>
    <col min="9217" max="9217" width="37" style="66" customWidth="1"/>
    <col min="9218" max="9218" width="0.7109375" style="66" customWidth="1"/>
    <col min="9219" max="9219" width="0.5703125" style="66" customWidth="1"/>
    <col min="9220" max="9220" width="0.7109375" style="66" customWidth="1"/>
    <col min="9221" max="9222" width="0.5703125" style="66" customWidth="1"/>
    <col min="9223" max="9223" width="6" style="66" customWidth="1"/>
    <col min="9224" max="9226" width="0" style="66" hidden="1" customWidth="1"/>
    <col min="9227" max="9227" width="5.42578125" style="66" customWidth="1"/>
    <col min="9228" max="9228" width="6" style="66" customWidth="1"/>
    <col min="9229" max="9230" width="0" style="66" hidden="1" customWidth="1"/>
    <col min="9231" max="9231" width="10" style="66" customWidth="1"/>
    <col min="9232" max="9232" width="12.28515625" style="66" customWidth="1"/>
    <col min="9233" max="9233" width="11" style="66" customWidth="1"/>
    <col min="9234" max="9468" width="9.140625" style="66" customWidth="1"/>
    <col min="9469" max="9472" width="9.140625" style="66"/>
    <col min="9473" max="9473" width="37" style="66" customWidth="1"/>
    <col min="9474" max="9474" width="0.7109375" style="66" customWidth="1"/>
    <col min="9475" max="9475" width="0.5703125" style="66" customWidth="1"/>
    <col min="9476" max="9476" width="0.7109375" style="66" customWidth="1"/>
    <col min="9477" max="9478" width="0.5703125" style="66" customWidth="1"/>
    <col min="9479" max="9479" width="6" style="66" customWidth="1"/>
    <col min="9480" max="9482" width="0" style="66" hidden="1" customWidth="1"/>
    <col min="9483" max="9483" width="5.42578125" style="66" customWidth="1"/>
    <col min="9484" max="9484" width="6" style="66" customWidth="1"/>
    <col min="9485" max="9486" width="0" style="66" hidden="1" customWidth="1"/>
    <col min="9487" max="9487" width="10" style="66" customWidth="1"/>
    <col min="9488" max="9488" width="12.28515625" style="66" customWidth="1"/>
    <col min="9489" max="9489" width="11" style="66" customWidth="1"/>
    <col min="9490" max="9724" width="9.140625" style="66" customWidth="1"/>
    <col min="9725" max="9728" width="9.140625" style="66"/>
    <col min="9729" max="9729" width="37" style="66" customWidth="1"/>
    <col min="9730" max="9730" width="0.7109375" style="66" customWidth="1"/>
    <col min="9731" max="9731" width="0.5703125" style="66" customWidth="1"/>
    <col min="9732" max="9732" width="0.7109375" style="66" customWidth="1"/>
    <col min="9733" max="9734" width="0.5703125" style="66" customWidth="1"/>
    <col min="9735" max="9735" width="6" style="66" customWidth="1"/>
    <col min="9736" max="9738" width="0" style="66" hidden="1" customWidth="1"/>
    <col min="9739" max="9739" width="5.42578125" style="66" customWidth="1"/>
    <col min="9740" max="9740" width="6" style="66" customWidth="1"/>
    <col min="9741" max="9742" width="0" style="66" hidden="1" customWidth="1"/>
    <col min="9743" max="9743" width="10" style="66" customWidth="1"/>
    <col min="9744" max="9744" width="12.28515625" style="66" customWidth="1"/>
    <col min="9745" max="9745" width="11" style="66" customWidth="1"/>
    <col min="9746" max="9980" width="9.140625" style="66" customWidth="1"/>
    <col min="9981" max="9984" width="9.140625" style="66"/>
    <col min="9985" max="9985" width="37" style="66" customWidth="1"/>
    <col min="9986" max="9986" width="0.7109375" style="66" customWidth="1"/>
    <col min="9987" max="9987" width="0.5703125" style="66" customWidth="1"/>
    <col min="9988" max="9988" width="0.7109375" style="66" customWidth="1"/>
    <col min="9989" max="9990" width="0.5703125" style="66" customWidth="1"/>
    <col min="9991" max="9991" width="6" style="66" customWidth="1"/>
    <col min="9992" max="9994" width="0" style="66" hidden="1" customWidth="1"/>
    <col min="9995" max="9995" width="5.42578125" style="66" customWidth="1"/>
    <col min="9996" max="9996" width="6" style="66" customWidth="1"/>
    <col min="9997" max="9998" width="0" style="66" hidden="1" customWidth="1"/>
    <col min="9999" max="9999" width="10" style="66" customWidth="1"/>
    <col min="10000" max="10000" width="12.28515625" style="66" customWidth="1"/>
    <col min="10001" max="10001" width="11" style="66" customWidth="1"/>
    <col min="10002" max="10236" width="9.140625" style="66" customWidth="1"/>
    <col min="10237" max="10240" width="9.140625" style="66"/>
    <col min="10241" max="10241" width="37" style="66" customWidth="1"/>
    <col min="10242" max="10242" width="0.7109375" style="66" customWidth="1"/>
    <col min="10243" max="10243" width="0.5703125" style="66" customWidth="1"/>
    <col min="10244" max="10244" width="0.7109375" style="66" customWidth="1"/>
    <col min="10245" max="10246" width="0.5703125" style="66" customWidth="1"/>
    <col min="10247" max="10247" width="6" style="66" customWidth="1"/>
    <col min="10248" max="10250" width="0" style="66" hidden="1" customWidth="1"/>
    <col min="10251" max="10251" width="5.42578125" style="66" customWidth="1"/>
    <col min="10252" max="10252" width="6" style="66" customWidth="1"/>
    <col min="10253" max="10254" width="0" style="66" hidden="1" customWidth="1"/>
    <col min="10255" max="10255" width="10" style="66" customWidth="1"/>
    <col min="10256" max="10256" width="12.28515625" style="66" customWidth="1"/>
    <col min="10257" max="10257" width="11" style="66" customWidth="1"/>
    <col min="10258" max="10492" width="9.140625" style="66" customWidth="1"/>
    <col min="10493" max="10496" width="9.140625" style="66"/>
    <col min="10497" max="10497" width="37" style="66" customWidth="1"/>
    <col min="10498" max="10498" width="0.7109375" style="66" customWidth="1"/>
    <col min="10499" max="10499" width="0.5703125" style="66" customWidth="1"/>
    <col min="10500" max="10500" width="0.7109375" style="66" customWidth="1"/>
    <col min="10501" max="10502" width="0.5703125" style="66" customWidth="1"/>
    <col min="10503" max="10503" width="6" style="66" customWidth="1"/>
    <col min="10504" max="10506" width="0" style="66" hidden="1" customWidth="1"/>
    <col min="10507" max="10507" width="5.42578125" style="66" customWidth="1"/>
    <col min="10508" max="10508" width="6" style="66" customWidth="1"/>
    <col min="10509" max="10510" width="0" style="66" hidden="1" customWidth="1"/>
    <col min="10511" max="10511" width="10" style="66" customWidth="1"/>
    <col min="10512" max="10512" width="12.28515625" style="66" customWidth="1"/>
    <col min="10513" max="10513" width="11" style="66" customWidth="1"/>
    <col min="10514" max="10748" width="9.140625" style="66" customWidth="1"/>
    <col min="10749" max="10752" width="9.140625" style="66"/>
    <col min="10753" max="10753" width="37" style="66" customWidth="1"/>
    <col min="10754" max="10754" width="0.7109375" style="66" customWidth="1"/>
    <col min="10755" max="10755" width="0.5703125" style="66" customWidth="1"/>
    <col min="10756" max="10756" width="0.7109375" style="66" customWidth="1"/>
    <col min="10757" max="10758" width="0.5703125" style="66" customWidth="1"/>
    <col min="10759" max="10759" width="6" style="66" customWidth="1"/>
    <col min="10760" max="10762" width="0" style="66" hidden="1" customWidth="1"/>
    <col min="10763" max="10763" width="5.42578125" style="66" customWidth="1"/>
    <col min="10764" max="10764" width="6" style="66" customWidth="1"/>
    <col min="10765" max="10766" width="0" style="66" hidden="1" customWidth="1"/>
    <col min="10767" max="10767" width="10" style="66" customWidth="1"/>
    <col min="10768" max="10768" width="12.28515625" style="66" customWidth="1"/>
    <col min="10769" max="10769" width="11" style="66" customWidth="1"/>
    <col min="10770" max="11004" width="9.140625" style="66" customWidth="1"/>
    <col min="11005" max="11008" width="9.140625" style="66"/>
    <col min="11009" max="11009" width="37" style="66" customWidth="1"/>
    <col min="11010" max="11010" width="0.7109375" style="66" customWidth="1"/>
    <col min="11011" max="11011" width="0.5703125" style="66" customWidth="1"/>
    <col min="11012" max="11012" width="0.7109375" style="66" customWidth="1"/>
    <col min="11013" max="11014" width="0.5703125" style="66" customWidth="1"/>
    <col min="11015" max="11015" width="6" style="66" customWidth="1"/>
    <col min="11016" max="11018" width="0" style="66" hidden="1" customWidth="1"/>
    <col min="11019" max="11019" width="5.42578125" style="66" customWidth="1"/>
    <col min="11020" max="11020" width="6" style="66" customWidth="1"/>
    <col min="11021" max="11022" width="0" style="66" hidden="1" customWidth="1"/>
    <col min="11023" max="11023" width="10" style="66" customWidth="1"/>
    <col min="11024" max="11024" width="12.28515625" style="66" customWidth="1"/>
    <col min="11025" max="11025" width="11" style="66" customWidth="1"/>
    <col min="11026" max="11260" width="9.140625" style="66" customWidth="1"/>
    <col min="11261" max="11264" width="9.140625" style="66"/>
    <col min="11265" max="11265" width="37" style="66" customWidth="1"/>
    <col min="11266" max="11266" width="0.7109375" style="66" customWidth="1"/>
    <col min="11267" max="11267" width="0.5703125" style="66" customWidth="1"/>
    <col min="11268" max="11268" width="0.7109375" style="66" customWidth="1"/>
    <col min="11269" max="11270" width="0.5703125" style="66" customWidth="1"/>
    <col min="11271" max="11271" width="6" style="66" customWidth="1"/>
    <col min="11272" max="11274" width="0" style="66" hidden="1" customWidth="1"/>
    <col min="11275" max="11275" width="5.42578125" style="66" customWidth="1"/>
    <col min="11276" max="11276" width="6" style="66" customWidth="1"/>
    <col min="11277" max="11278" width="0" style="66" hidden="1" customWidth="1"/>
    <col min="11279" max="11279" width="10" style="66" customWidth="1"/>
    <col min="11280" max="11280" width="12.28515625" style="66" customWidth="1"/>
    <col min="11281" max="11281" width="11" style="66" customWidth="1"/>
    <col min="11282" max="11516" width="9.140625" style="66" customWidth="1"/>
    <col min="11517" max="11520" width="9.140625" style="66"/>
    <col min="11521" max="11521" width="37" style="66" customWidth="1"/>
    <col min="11522" max="11522" width="0.7109375" style="66" customWidth="1"/>
    <col min="11523" max="11523" width="0.5703125" style="66" customWidth="1"/>
    <col min="11524" max="11524" width="0.7109375" style="66" customWidth="1"/>
    <col min="11525" max="11526" width="0.5703125" style="66" customWidth="1"/>
    <col min="11527" max="11527" width="6" style="66" customWidth="1"/>
    <col min="11528" max="11530" width="0" style="66" hidden="1" customWidth="1"/>
    <col min="11531" max="11531" width="5.42578125" style="66" customWidth="1"/>
    <col min="11532" max="11532" width="6" style="66" customWidth="1"/>
    <col min="11533" max="11534" width="0" style="66" hidden="1" customWidth="1"/>
    <col min="11535" max="11535" width="10" style="66" customWidth="1"/>
    <col min="11536" max="11536" width="12.28515625" style="66" customWidth="1"/>
    <col min="11537" max="11537" width="11" style="66" customWidth="1"/>
    <col min="11538" max="11772" width="9.140625" style="66" customWidth="1"/>
    <col min="11773" max="11776" width="9.140625" style="66"/>
    <col min="11777" max="11777" width="37" style="66" customWidth="1"/>
    <col min="11778" max="11778" width="0.7109375" style="66" customWidth="1"/>
    <col min="11779" max="11779" width="0.5703125" style="66" customWidth="1"/>
    <col min="11780" max="11780" width="0.7109375" style="66" customWidth="1"/>
    <col min="11781" max="11782" width="0.5703125" style="66" customWidth="1"/>
    <col min="11783" max="11783" width="6" style="66" customWidth="1"/>
    <col min="11784" max="11786" width="0" style="66" hidden="1" customWidth="1"/>
    <col min="11787" max="11787" width="5.42578125" style="66" customWidth="1"/>
    <col min="11788" max="11788" width="6" style="66" customWidth="1"/>
    <col min="11789" max="11790" width="0" style="66" hidden="1" customWidth="1"/>
    <col min="11791" max="11791" width="10" style="66" customWidth="1"/>
    <col min="11792" max="11792" width="12.28515625" style="66" customWidth="1"/>
    <col min="11793" max="11793" width="11" style="66" customWidth="1"/>
    <col min="11794" max="12028" width="9.140625" style="66" customWidth="1"/>
    <col min="12029" max="12032" width="9.140625" style="66"/>
    <col min="12033" max="12033" width="37" style="66" customWidth="1"/>
    <col min="12034" max="12034" width="0.7109375" style="66" customWidth="1"/>
    <col min="12035" max="12035" width="0.5703125" style="66" customWidth="1"/>
    <col min="12036" max="12036" width="0.7109375" style="66" customWidth="1"/>
    <col min="12037" max="12038" width="0.5703125" style="66" customWidth="1"/>
    <col min="12039" max="12039" width="6" style="66" customWidth="1"/>
    <col min="12040" max="12042" width="0" style="66" hidden="1" customWidth="1"/>
    <col min="12043" max="12043" width="5.42578125" style="66" customWidth="1"/>
    <col min="12044" max="12044" width="6" style="66" customWidth="1"/>
    <col min="12045" max="12046" width="0" style="66" hidden="1" customWidth="1"/>
    <col min="12047" max="12047" width="10" style="66" customWidth="1"/>
    <col min="12048" max="12048" width="12.28515625" style="66" customWidth="1"/>
    <col min="12049" max="12049" width="11" style="66" customWidth="1"/>
    <col min="12050" max="12284" width="9.140625" style="66" customWidth="1"/>
    <col min="12285" max="12288" width="9.140625" style="66"/>
    <col min="12289" max="12289" width="37" style="66" customWidth="1"/>
    <col min="12290" max="12290" width="0.7109375" style="66" customWidth="1"/>
    <col min="12291" max="12291" width="0.5703125" style="66" customWidth="1"/>
    <col min="12292" max="12292" width="0.7109375" style="66" customWidth="1"/>
    <col min="12293" max="12294" width="0.5703125" style="66" customWidth="1"/>
    <col min="12295" max="12295" width="6" style="66" customWidth="1"/>
    <col min="12296" max="12298" width="0" style="66" hidden="1" customWidth="1"/>
    <col min="12299" max="12299" width="5.42578125" style="66" customWidth="1"/>
    <col min="12300" max="12300" width="6" style="66" customWidth="1"/>
    <col min="12301" max="12302" width="0" style="66" hidden="1" customWidth="1"/>
    <col min="12303" max="12303" width="10" style="66" customWidth="1"/>
    <col min="12304" max="12304" width="12.28515625" style="66" customWidth="1"/>
    <col min="12305" max="12305" width="11" style="66" customWidth="1"/>
    <col min="12306" max="12540" width="9.140625" style="66" customWidth="1"/>
    <col min="12541" max="12544" width="9.140625" style="66"/>
    <col min="12545" max="12545" width="37" style="66" customWidth="1"/>
    <col min="12546" max="12546" width="0.7109375" style="66" customWidth="1"/>
    <col min="12547" max="12547" width="0.5703125" style="66" customWidth="1"/>
    <col min="12548" max="12548" width="0.7109375" style="66" customWidth="1"/>
    <col min="12549" max="12550" width="0.5703125" style="66" customWidth="1"/>
    <col min="12551" max="12551" width="6" style="66" customWidth="1"/>
    <col min="12552" max="12554" width="0" style="66" hidden="1" customWidth="1"/>
    <col min="12555" max="12555" width="5.42578125" style="66" customWidth="1"/>
    <col min="12556" max="12556" width="6" style="66" customWidth="1"/>
    <col min="12557" max="12558" width="0" style="66" hidden="1" customWidth="1"/>
    <col min="12559" max="12559" width="10" style="66" customWidth="1"/>
    <col min="12560" max="12560" width="12.28515625" style="66" customWidth="1"/>
    <col min="12561" max="12561" width="11" style="66" customWidth="1"/>
    <col min="12562" max="12796" width="9.140625" style="66" customWidth="1"/>
    <col min="12797" max="12800" width="9.140625" style="66"/>
    <col min="12801" max="12801" width="37" style="66" customWidth="1"/>
    <col min="12802" max="12802" width="0.7109375" style="66" customWidth="1"/>
    <col min="12803" max="12803" width="0.5703125" style="66" customWidth="1"/>
    <col min="12804" max="12804" width="0.7109375" style="66" customWidth="1"/>
    <col min="12805" max="12806" width="0.5703125" style="66" customWidth="1"/>
    <col min="12807" max="12807" width="6" style="66" customWidth="1"/>
    <col min="12808" max="12810" width="0" style="66" hidden="1" customWidth="1"/>
    <col min="12811" max="12811" width="5.42578125" style="66" customWidth="1"/>
    <col min="12812" max="12812" width="6" style="66" customWidth="1"/>
    <col min="12813" max="12814" width="0" style="66" hidden="1" customWidth="1"/>
    <col min="12815" max="12815" width="10" style="66" customWidth="1"/>
    <col min="12816" max="12816" width="12.28515625" style="66" customWidth="1"/>
    <col min="12817" max="12817" width="11" style="66" customWidth="1"/>
    <col min="12818" max="13052" width="9.140625" style="66" customWidth="1"/>
    <col min="13053" max="13056" width="9.140625" style="66"/>
    <col min="13057" max="13057" width="37" style="66" customWidth="1"/>
    <col min="13058" max="13058" width="0.7109375" style="66" customWidth="1"/>
    <col min="13059" max="13059" width="0.5703125" style="66" customWidth="1"/>
    <col min="13060" max="13060" width="0.7109375" style="66" customWidth="1"/>
    <col min="13061" max="13062" width="0.5703125" style="66" customWidth="1"/>
    <col min="13063" max="13063" width="6" style="66" customWidth="1"/>
    <col min="13064" max="13066" width="0" style="66" hidden="1" customWidth="1"/>
    <col min="13067" max="13067" width="5.42578125" style="66" customWidth="1"/>
    <col min="13068" max="13068" width="6" style="66" customWidth="1"/>
    <col min="13069" max="13070" width="0" style="66" hidden="1" customWidth="1"/>
    <col min="13071" max="13071" width="10" style="66" customWidth="1"/>
    <col min="13072" max="13072" width="12.28515625" style="66" customWidth="1"/>
    <col min="13073" max="13073" width="11" style="66" customWidth="1"/>
    <col min="13074" max="13308" width="9.140625" style="66" customWidth="1"/>
    <col min="13309" max="13312" width="9.140625" style="66"/>
    <col min="13313" max="13313" width="37" style="66" customWidth="1"/>
    <col min="13314" max="13314" width="0.7109375" style="66" customWidth="1"/>
    <col min="13315" max="13315" width="0.5703125" style="66" customWidth="1"/>
    <col min="13316" max="13316" width="0.7109375" style="66" customWidth="1"/>
    <col min="13317" max="13318" width="0.5703125" style="66" customWidth="1"/>
    <col min="13319" max="13319" width="6" style="66" customWidth="1"/>
    <col min="13320" max="13322" width="0" style="66" hidden="1" customWidth="1"/>
    <col min="13323" max="13323" width="5.42578125" style="66" customWidth="1"/>
    <col min="13324" max="13324" width="6" style="66" customWidth="1"/>
    <col min="13325" max="13326" width="0" style="66" hidden="1" customWidth="1"/>
    <col min="13327" max="13327" width="10" style="66" customWidth="1"/>
    <col min="13328" max="13328" width="12.28515625" style="66" customWidth="1"/>
    <col min="13329" max="13329" width="11" style="66" customWidth="1"/>
    <col min="13330" max="13564" width="9.140625" style="66" customWidth="1"/>
    <col min="13565" max="13568" width="9.140625" style="66"/>
    <col min="13569" max="13569" width="37" style="66" customWidth="1"/>
    <col min="13570" max="13570" width="0.7109375" style="66" customWidth="1"/>
    <col min="13571" max="13571" width="0.5703125" style="66" customWidth="1"/>
    <col min="13572" max="13572" width="0.7109375" style="66" customWidth="1"/>
    <col min="13573" max="13574" width="0.5703125" style="66" customWidth="1"/>
    <col min="13575" max="13575" width="6" style="66" customWidth="1"/>
    <col min="13576" max="13578" width="0" style="66" hidden="1" customWidth="1"/>
    <col min="13579" max="13579" width="5.42578125" style="66" customWidth="1"/>
    <col min="13580" max="13580" width="6" style="66" customWidth="1"/>
    <col min="13581" max="13582" width="0" style="66" hidden="1" customWidth="1"/>
    <col min="13583" max="13583" width="10" style="66" customWidth="1"/>
    <col min="13584" max="13584" width="12.28515625" style="66" customWidth="1"/>
    <col min="13585" max="13585" width="11" style="66" customWidth="1"/>
    <col min="13586" max="13820" width="9.140625" style="66" customWidth="1"/>
    <col min="13821" max="13824" width="9.140625" style="66"/>
    <col min="13825" max="13825" width="37" style="66" customWidth="1"/>
    <col min="13826" max="13826" width="0.7109375" style="66" customWidth="1"/>
    <col min="13827" max="13827" width="0.5703125" style="66" customWidth="1"/>
    <col min="13828" max="13828" width="0.7109375" style="66" customWidth="1"/>
    <col min="13829" max="13830" width="0.5703125" style="66" customWidth="1"/>
    <col min="13831" max="13831" width="6" style="66" customWidth="1"/>
    <col min="13832" max="13834" width="0" style="66" hidden="1" customWidth="1"/>
    <col min="13835" max="13835" width="5.42578125" style="66" customWidth="1"/>
    <col min="13836" max="13836" width="6" style="66" customWidth="1"/>
    <col min="13837" max="13838" width="0" style="66" hidden="1" customWidth="1"/>
    <col min="13839" max="13839" width="10" style="66" customWidth="1"/>
    <col min="13840" max="13840" width="12.28515625" style="66" customWidth="1"/>
    <col min="13841" max="13841" width="11" style="66" customWidth="1"/>
    <col min="13842" max="14076" width="9.140625" style="66" customWidth="1"/>
    <col min="14077" max="14080" width="9.140625" style="66"/>
    <col min="14081" max="14081" width="37" style="66" customWidth="1"/>
    <col min="14082" max="14082" width="0.7109375" style="66" customWidth="1"/>
    <col min="14083" max="14083" width="0.5703125" style="66" customWidth="1"/>
    <col min="14084" max="14084" width="0.7109375" style="66" customWidth="1"/>
    <col min="14085" max="14086" width="0.5703125" style="66" customWidth="1"/>
    <col min="14087" max="14087" width="6" style="66" customWidth="1"/>
    <col min="14088" max="14090" width="0" style="66" hidden="1" customWidth="1"/>
    <col min="14091" max="14091" width="5.42578125" style="66" customWidth="1"/>
    <col min="14092" max="14092" width="6" style="66" customWidth="1"/>
    <col min="14093" max="14094" width="0" style="66" hidden="1" customWidth="1"/>
    <col min="14095" max="14095" width="10" style="66" customWidth="1"/>
    <col min="14096" max="14096" width="12.28515625" style="66" customWidth="1"/>
    <col min="14097" max="14097" width="11" style="66" customWidth="1"/>
    <col min="14098" max="14332" width="9.140625" style="66" customWidth="1"/>
    <col min="14333" max="14336" width="9.140625" style="66"/>
    <col min="14337" max="14337" width="37" style="66" customWidth="1"/>
    <col min="14338" max="14338" width="0.7109375" style="66" customWidth="1"/>
    <col min="14339" max="14339" width="0.5703125" style="66" customWidth="1"/>
    <col min="14340" max="14340" width="0.7109375" style="66" customWidth="1"/>
    <col min="14341" max="14342" width="0.5703125" style="66" customWidth="1"/>
    <col min="14343" max="14343" width="6" style="66" customWidth="1"/>
    <col min="14344" max="14346" width="0" style="66" hidden="1" customWidth="1"/>
    <col min="14347" max="14347" width="5.42578125" style="66" customWidth="1"/>
    <col min="14348" max="14348" width="6" style="66" customWidth="1"/>
    <col min="14349" max="14350" width="0" style="66" hidden="1" customWidth="1"/>
    <col min="14351" max="14351" width="10" style="66" customWidth="1"/>
    <col min="14352" max="14352" width="12.28515625" style="66" customWidth="1"/>
    <col min="14353" max="14353" width="11" style="66" customWidth="1"/>
    <col min="14354" max="14588" width="9.140625" style="66" customWidth="1"/>
    <col min="14589" max="14592" width="9.140625" style="66"/>
    <col min="14593" max="14593" width="37" style="66" customWidth="1"/>
    <col min="14594" max="14594" width="0.7109375" style="66" customWidth="1"/>
    <col min="14595" max="14595" width="0.5703125" style="66" customWidth="1"/>
    <col min="14596" max="14596" width="0.7109375" style="66" customWidth="1"/>
    <col min="14597" max="14598" width="0.5703125" style="66" customWidth="1"/>
    <col min="14599" max="14599" width="6" style="66" customWidth="1"/>
    <col min="14600" max="14602" width="0" style="66" hidden="1" customWidth="1"/>
    <col min="14603" max="14603" width="5.42578125" style="66" customWidth="1"/>
    <col min="14604" max="14604" width="6" style="66" customWidth="1"/>
    <col min="14605" max="14606" width="0" style="66" hidden="1" customWidth="1"/>
    <col min="14607" max="14607" width="10" style="66" customWidth="1"/>
    <col min="14608" max="14608" width="12.28515625" style="66" customWidth="1"/>
    <col min="14609" max="14609" width="11" style="66" customWidth="1"/>
    <col min="14610" max="14844" width="9.140625" style="66" customWidth="1"/>
    <col min="14845" max="14848" width="9.140625" style="66"/>
    <col min="14849" max="14849" width="37" style="66" customWidth="1"/>
    <col min="14850" max="14850" width="0.7109375" style="66" customWidth="1"/>
    <col min="14851" max="14851" width="0.5703125" style="66" customWidth="1"/>
    <col min="14852" max="14852" width="0.7109375" style="66" customWidth="1"/>
    <col min="14853" max="14854" width="0.5703125" style="66" customWidth="1"/>
    <col min="14855" max="14855" width="6" style="66" customWidth="1"/>
    <col min="14856" max="14858" width="0" style="66" hidden="1" customWidth="1"/>
    <col min="14859" max="14859" width="5.42578125" style="66" customWidth="1"/>
    <col min="14860" max="14860" width="6" style="66" customWidth="1"/>
    <col min="14861" max="14862" width="0" style="66" hidden="1" customWidth="1"/>
    <col min="14863" max="14863" width="10" style="66" customWidth="1"/>
    <col min="14864" max="14864" width="12.28515625" style="66" customWidth="1"/>
    <col min="14865" max="14865" width="11" style="66" customWidth="1"/>
    <col min="14866" max="15100" width="9.140625" style="66" customWidth="1"/>
    <col min="15101" max="15104" width="9.140625" style="66"/>
    <col min="15105" max="15105" width="37" style="66" customWidth="1"/>
    <col min="15106" max="15106" width="0.7109375" style="66" customWidth="1"/>
    <col min="15107" max="15107" width="0.5703125" style="66" customWidth="1"/>
    <col min="15108" max="15108" width="0.7109375" style="66" customWidth="1"/>
    <col min="15109" max="15110" width="0.5703125" style="66" customWidth="1"/>
    <col min="15111" max="15111" width="6" style="66" customWidth="1"/>
    <col min="15112" max="15114" width="0" style="66" hidden="1" customWidth="1"/>
    <col min="15115" max="15115" width="5.42578125" style="66" customWidth="1"/>
    <col min="15116" max="15116" width="6" style="66" customWidth="1"/>
    <col min="15117" max="15118" width="0" style="66" hidden="1" customWidth="1"/>
    <col min="15119" max="15119" width="10" style="66" customWidth="1"/>
    <col min="15120" max="15120" width="12.28515625" style="66" customWidth="1"/>
    <col min="15121" max="15121" width="11" style="66" customWidth="1"/>
    <col min="15122" max="15356" width="9.140625" style="66" customWidth="1"/>
    <col min="15357" max="15360" width="9.140625" style="66"/>
    <col min="15361" max="15361" width="37" style="66" customWidth="1"/>
    <col min="15362" max="15362" width="0.7109375" style="66" customWidth="1"/>
    <col min="15363" max="15363" width="0.5703125" style="66" customWidth="1"/>
    <col min="15364" max="15364" width="0.7109375" style="66" customWidth="1"/>
    <col min="15365" max="15366" width="0.5703125" style="66" customWidth="1"/>
    <col min="15367" max="15367" width="6" style="66" customWidth="1"/>
    <col min="15368" max="15370" width="0" style="66" hidden="1" customWidth="1"/>
    <col min="15371" max="15371" width="5.42578125" style="66" customWidth="1"/>
    <col min="15372" max="15372" width="6" style="66" customWidth="1"/>
    <col min="15373" max="15374" width="0" style="66" hidden="1" customWidth="1"/>
    <col min="15375" max="15375" width="10" style="66" customWidth="1"/>
    <col min="15376" max="15376" width="12.28515625" style="66" customWidth="1"/>
    <col min="15377" max="15377" width="11" style="66" customWidth="1"/>
    <col min="15378" max="15612" width="9.140625" style="66" customWidth="1"/>
    <col min="15613" max="15616" width="9.140625" style="66"/>
    <col min="15617" max="15617" width="37" style="66" customWidth="1"/>
    <col min="15618" max="15618" width="0.7109375" style="66" customWidth="1"/>
    <col min="15619" max="15619" width="0.5703125" style="66" customWidth="1"/>
    <col min="15620" max="15620" width="0.7109375" style="66" customWidth="1"/>
    <col min="15621" max="15622" width="0.5703125" style="66" customWidth="1"/>
    <col min="15623" max="15623" width="6" style="66" customWidth="1"/>
    <col min="15624" max="15626" width="0" style="66" hidden="1" customWidth="1"/>
    <col min="15627" max="15627" width="5.42578125" style="66" customWidth="1"/>
    <col min="15628" max="15628" width="6" style="66" customWidth="1"/>
    <col min="15629" max="15630" width="0" style="66" hidden="1" customWidth="1"/>
    <col min="15631" max="15631" width="10" style="66" customWidth="1"/>
    <col min="15632" max="15632" width="12.28515625" style="66" customWidth="1"/>
    <col min="15633" max="15633" width="11" style="66" customWidth="1"/>
    <col min="15634" max="15868" width="9.140625" style="66" customWidth="1"/>
    <col min="15869" max="15872" width="9.140625" style="66"/>
    <col min="15873" max="15873" width="37" style="66" customWidth="1"/>
    <col min="15874" max="15874" width="0.7109375" style="66" customWidth="1"/>
    <col min="15875" max="15875" width="0.5703125" style="66" customWidth="1"/>
    <col min="15876" max="15876" width="0.7109375" style="66" customWidth="1"/>
    <col min="15877" max="15878" width="0.5703125" style="66" customWidth="1"/>
    <col min="15879" max="15879" width="6" style="66" customWidth="1"/>
    <col min="15880" max="15882" width="0" style="66" hidden="1" customWidth="1"/>
    <col min="15883" max="15883" width="5.42578125" style="66" customWidth="1"/>
    <col min="15884" max="15884" width="6" style="66" customWidth="1"/>
    <col min="15885" max="15886" width="0" style="66" hidden="1" customWidth="1"/>
    <col min="15887" max="15887" width="10" style="66" customWidth="1"/>
    <col min="15888" max="15888" width="12.28515625" style="66" customWidth="1"/>
    <col min="15889" max="15889" width="11" style="66" customWidth="1"/>
    <col min="15890" max="16124" width="9.140625" style="66" customWidth="1"/>
    <col min="16125" max="16128" width="9.140625" style="66"/>
    <col min="16129" max="16129" width="37" style="66" customWidth="1"/>
    <col min="16130" max="16130" width="0.7109375" style="66" customWidth="1"/>
    <col min="16131" max="16131" width="0.5703125" style="66" customWidth="1"/>
    <col min="16132" max="16132" width="0.7109375" style="66" customWidth="1"/>
    <col min="16133" max="16134" width="0.5703125" style="66" customWidth="1"/>
    <col min="16135" max="16135" width="6" style="66" customWidth="1"/>
    <col min="16136" max="16138" width="0" style="66" hidden="1" customWidth="1"/>
    <col min="16139" max="16139" width="5.42578125" style="66" customWidth="1"/>
    <col min="16140" max="16140" width="6" style="66" customWidth="1"/>
    <col min="16141" max="16142" width="0" style="66" hidden="1" customWidth="1"/>
    <col min="16143" max="16143" width="10" style="66" customWidth="1"/>
    <col min="16144" max="16144" width="12.28515625" style="66" customWidth="1"/>
    <col min="16145" max="16145" width="11" style="66" customWidth="1"/>
    <col min="16146" max="16380" width="9.140625" style="66" customWidth="1"/>
    <col min="16381" max="16384" width="9.140625" style="66"/>
  </cols>
  <sheetData>
    <row r="1" spans="1:18" ht="46.15" customHeight="1">
      <c r="A1" s="154" t="s">
        <v>297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65"/>
    </row>
    <row r="2" spans="1:18" ht="24.6" customHeight="1">
      <c r="A2" s="155" t="s">
        <v>152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65"/>
    </row>
    <row r="3" spans="1:18" ht="12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8" t="s">
        <v>153</v>
      </c>
      <c r="N3" s="68" t="s">
        <v>154</v>
      </c>
      <c r="O3" s="65"/>
      <c r="P3" s="65"/>
      <c r="Q3" s="65" t="s">
        <v>155</v>
      </c>
      <c r="R3" s="65"/>
    </row>
    <row r="4" spans="1:18" ht="81.75" customHeight="1">
      <c r="A4" s="156" t="s">
        <v>156</v>
      </c>
      <c r="B4" s="156"/>
      <c r="C4" s="156"/>
      <c r="D4" s="156"/>
      <c r="E4" s="156"/>
      <c r="F4" s="156"/>
      <c r="G4" s="156"/>
      <c r="H4" s="69"/>
      <c r="I4" s="69"/>
      <c r="J4" s="70" t="s">
        <v>157</v>
      </c>
      <c r="K4" s="70" t="s">
        <v>158</v>
      </c>
      <c r="L4" s="70" t="s">
        <v>159</v>
      </c>
      <c r="M4" s="71" t="s">
        <v>160</v>
      </c>
      <c r="N4" s="72" t="s">
        <v>160</v>
      </c>
      <c r="O4" s="73" t="s">
        <v>161</v>
      </c>
      <c r="P4" s="73" t="s">
        <v>162</v>
      </c>
      <c r="Q4" s="73" t="s">
        <v>163</v>
      </c>
      <c r="R4" s="65"/>
    </row>
    <row r="5" spans="1:18" ht="12.75" customHeight="1">
      <c r="A5" s="157">
        <v>1</v>
      </c>
      <c r="B5" s="158"/>
      <c r="C5" s="158"/>
      <c r="D5" s="158"/>
      <c r="E5" s="158"/>
      <c r="F5" s="158"/>
      <c r="G5" s="158"/>
      <c r="H5" s="74"/>
      <c r="I5" s="75"/>
      <c r="J5" s="75"/>
      <c r="K5" s="75">
        <v>2</v>
      </c>
      <c r="L5" s="75">
        <v>3</v>
      </c>
      <c r="M5" s="75">
        <v>6</v>
      </c>
      <c r="N5" s="76">
        <v>6</v>
      </c>
      <c r="O5" s="70">
        <v>4</v>
      </c>
      <c r="P5" s="77">
        <v>5</v>
      </c>
      <c r="Q5" s="78">
        <v>6</v>
      </c>
      <c r="R5" s="65"/>
    </row>
    <row r="6" spans="1:18" ht="39.6" customHeight="1">
      <c r="A6" s="146" t="s">
        <v>164</v>
      </c>
      <c r="B6" s="146"/>
      <c r="C6" s="146"/>
      <c r="D6" s="146"/>
      <c r="E6" s="146"/>
      <c r="F6" s="146"/>
      <c r="G6" s="146"/>
      <c r="H6" s="146"/>
      <c r="I6" s="146"/>
      <c r="J6" s="146"/>
      <c r="K6" s="79">
        <v>1</v>
      </c>
      <c r="L6" s="79">
        <v>2</v>
      </c>
      <c r="M6" s="80"/>
      <c r="N6" s="81">
        <v>90500</v>
      </c>
      <c r="O6" s="82">
        <v>1367.1</v>
      </c>
      <c r="P6" s="82">
        <v>1367.1</v>
      </c>
      <c r="Q6" s="83">
        <f>P6/O6*100</f>
        <v>100</v>
      </c>
      <c r="R6" s="65"/>
    </row>
    <row r="7" spans="1:18" ht="41.25" customHeight="1">
      <c r="A7" s="146" t="s">
        <v>165</v>
      </c>
      <c r="B7" s="146"/>
      <c r="C7" s="146"/>
      <c r="D7" s="146"/>
      <c r="E7" s="146"/>
      <c r="F7" s="146"/>
      <c r="G7" s="146"/>
      <c r="H7" s="146"/>
      <c r="I7" s="146"/>
      <c r="J7" s="146"/>
      <c r="K7" s="79">
        <v>1</v>
      </c>
      <c r="L7" s="79">
        <v>3</v>
      </c>
      <c r="M7" s="80"/>
      <c r="N7" s="81">
        <v>444590</v>
      </c>
      <c r="O7" s="82">
        <v>423.8</v>
      </c>
      <c r="P7" s="82">
        <v>423.8</v>
      </c>
      <c r="Q7" s="83">
        <f t="shared" ref="Q7:Q70" si="0">P7/O7*100</f>
        <v>100</v>
      </c>
      <c r="R7" s="65"/>
    </row>
    <row r="8" spans="1:18" ht="31.15" hidden="1" customHeight="1">
      <c r="A8" s="146" t="s">
        <v>166</v>
      </c>
      <c r="B8" s="146"/>
      <c r="C8" s="146"/>
      <c r="D8" s="146"/>
      <c r="E8" s="146"/>
      <c r="F8" s="146"/>
      <c r="G8" s="146"/>
      <c r="H8" s="146"/>
      <c r="I8" s="146"/>
      <c r="J8" s="146"/>
      <c r="K8" s="79">
        <v>1</v>
      </c>
      <c r="L8" s="79">
        <v>3</v>
      </c>
      <c r="M8" s="80"/>
      <c r="N8" s="81">
        <v>444590</v>
      </c>
      <c r="O8" s="82">
        <v>444.6</v>
      </c>
      <c r="P8" s="82">
        <v>444.6</v>
      </c>
      <c r="Q8" s="83">
        <f t="shared" si="0"/>
        <v>100</v>
      </c>
      <c r="R8" s="65"/>
    </row>
    <row r="9" spans="1:18" ht="12.75" hidden="1" customHeight="1">
      <c r="A9" s="146" t="s">
        <v>166</v>
      </c>
      <c r="B9" s="146"/>
      <c r="C9" s="146"/>
      <c r="D9" s="146"/>
      <c r="E9" s="146"/>
      <c r="F9" s="146"/>
      <c r="G9" s="146"/>
      <c r="H9" s="146"/>
      <c r="I9" s="146"/>
      <c r="J9" s="146"/>
      <c r="K9" s="79">
        <v>1</v>
      </c>
      <c r="L9" s="79">
        <v>3</v>
      </c>
      <c r="M9" s="80"/>
      <c r="N9" s="81">
        <v>444590</v>
      </c>
      <c r="O9" s="82">
        <v>444.6</v>
      </c>
      <c r="P9" s="82">
        <v>444.6</v>
      </c>
      <c r="Q9" s="83">
        <f t="shared" si="0"/>
        <v>100</v>
      </c>
      <c r="R9" s="65"/>
    </row>
    <row r="10" spans="1:18" ht="12.75" hidden="1" customHeight="1">
      <c r="A10" s="146" t="s">
        <v>167</v>
      </c>
      <c r="B10" s="146"/>
      <c r="C10" s="146"/>
      <c r="D10" s="146"/>
      <c r="E10" s="146"/>
      <c r="F10" s="146"/>
      <c r="G10" s="146"/>
      <c r="H10" s="146"/>
      <c r="I10" s="146"/>
      <c r="J10" s="146"/>
      <c r="K10" s="79">
        <v>1</v>
      </c>
      <c r="L10" s="79">
        <v>3</v>
      </c>
      <c r="M10" s="80"/>
      <c r="N10" s="81">
        <v>444590</v>
      </c>
      <c r="O10" s="82">
        <v>444.6</v>
      </c>
      <c r="P10" s="82">
        <v>444.6</v>
      </c>
      <c r="Q10" s="83">
        <f t="shared" si="0"/>
        <v>100</v>
      </c>
      <c r="R10" s="65"/>
    </row>
    <row r="11" spans="1:18" ht="12.75" hidden="1" customHeight="1">
      <c r="A11" s="146" t="s">
        <v>168</v>
      </c>
      <c r="B11" s="146"/>
      <c r="C11" s="146"/>
      <c r="D11" s="146"/>
      <c r="E11" s="146"/>
      <c r="F11" s="146"/>
      <c r="G11" s="146"/>
      <c r="H11" s="146"/>
      <c r="I11" s="146"/>
      <c r="J11" s="146"/>
      <c r="K11" s="79">
        <v>1</v>
      </c>
      <c r="L11" s="79">
        <v>3</v>
      </c>
      <c r="M11" s="80"/>
      <c r="N11" s="81">
        <v>312500</v>
      </c>
      <c r="O11" s="82">
        <v>312.5</v>
      </c>
      <c r="P11" s="82">
        <v>312.5</v>
      </c>
      <c r="Q11" s="83">
        <f t="shared" si="0"/>
        <v>100</v>
      </c>
      <c r="R11" s="65"/>
    </row>
    <row r="12" spans="1:18" ht="31.15" hidden="1" customHeight="1">
      <c r="A12" s="146" t="s">
        <v>169</v>
      </c>
      <c r="B12" s="146"/>
      <c r="C12" s="146"/>
      <c r="D12" s="146"/>
      <c r="E12" s="146"/>
      <c r="F12" s="146"/>
      <c r="G12" s="146"/>
      <c r="H12" s="146"/>
      <c r="I12" s="146"/>
      <c r="J12" s="146"/>
      <c r="K12" s="79">
        <v>1</v>
      </c>
      <c r="L12" s="79">
        <v>3</v>
      </c>
      <c r="M12" s="80"/>
      <c r="N12" s="81">
        <v>312500</v>
      </c>
      <c r="O12" s="82">
        <v>312.5</v>
      </c>
      <c r="P12" s="82">
        <v>312.5</v>
      </c>
      <c r="Q12" s="83">
        <f t="shared" si="0"/>
        <v>100</v>
      </c>
      <c r="R12" s="65"/>
    </row>
    <row r="13" spans="1:18" ht="12.75" hidden="1" customHeight="1">
      <c r="A13" s="146" t="s">
        <v>170</v>
      </c>
      <c r="B13" s="146"/>
      <c r="C13" s="146"/>
      <c r="D13" s="146"/>
      <c r="E13" s="146"/>
      <c r="F13" s="146"/>
      <c r="G13" s="146"/>
      <c r="H13" s="146"/>
      <c r="I13" s="146"/>
      <c r="J13" s="146"/>
      <c r="K13" s="79">
        <v>1</v>
      </c>
      <c r="L13" s="79">
        <v>3</v>
      </c>
      <c r="M13" s="80"/>
      <c r="N13" s="81">
        <v>132076.85999999999</v>
      </c>
      <c r="O13" s="82">
        <v>132.1</v>
      </c>
      <c r="P13" s="82">
        <v>132.1</v>
      </c>
      <c r="Q13" s="83">
        <f t="shared" si="0"/>
        <v>100</v>
      </c>
      <c r="R13" s="65"/>
    </row>
    <row r="14" spans="1:18" ht="12.75" hidden="1" customHeight="1">
      <c r="A14" s="146" t="s">
        <v>171</v>
      </c>
      <c r="B14" s="146"/>
      <c r="C14" s="146"/>
      <c r="D14" s="146"/>
      <c r="E14" s="146"/>
      <c r="F14" s="146"/>
      <c r="G14" s="146"/>
      <c r="H14" s="146"/>
      <c r="I14" s="146"/>
      <c r="J14" s="146"/>
      <c r="K14" s="79">
        <v>1</v>
      </c>
      <c r="L14" s="79">
        <v>3</v>
      </c>
      <c r="M14" s="80"/>
      <c r="N14" s="81">
        <v>132076.85999999999</v>
      </c>
      <c r="O14" s="82">
        <v>132.1</v>
      </c>
      <c r="P14" s="82">
        <v>132.1</v>
      </c>
      <c r="Q14" s="83">
        <f t="shared" si="0"/>
        <v>100</v>
      </c>
      <c r="R14" s="65"/>
    </row>
    <row r="15" spans="1:18" ht="21" hidden="1" customHeight="1">
      <c r="A15" s="146" t="s">
        <v>172</v>
      </c>
      <c r="B15" s="146"/>
      <c r="C15" s="146"/>
      <c r="D15" s="146"/>
      <c r="E15" s="146"/>
      <c r="F15" s="146"/>
      <c r="G15" s="146"/>
      <c r="H15" s="146"/>
      <c r="I15" s="146"/>
      <c r="J15" s="146"/>
      <c r="K15" s="79">
        <v>1</v>
      </c>
      <c r="L15" s="79">
        <v>3</v>
      </c>
      <c r="M15" s="80"/>
      <c r="N15" s="81">
        <v>13.14</v>
      </c>
      <c r="O15" s="82">
        <v>0</v>
      </c>
      <c r="P15" s="82">
        <v>0</v>
      </c>
      <c r="Q15" s="83" t="e">
        <f t="shared" si="0"/>
        <v>#DIV/0!</v>
      </c>
      <c r="R15" s="65"/>
    </row>
    <row r="16" spans="1:18" ht="12.75" hidden="1" customHeight="1">
      <c r="A16" s="146" t="s">
        <v>173</v>
      </c>
      <c r="B16" s="146"/>
      <c r="C16" s="146"/>
      <c r="D16" s="146"/>
      <c r="E16" s="146"/>
      <c r="F16" s="146"/>
      <c r="G16" s="146"/>
      <c r="H16" s="146"/>
      <c r="I16" s="146"/>
      <c r="J16" s="146"/>
      <c r="K16" s="79">
        <v>1</v>
      </c>
      <c r="L16" s="79">
        <v>3</v>
      </c>
      <c r="M16" s="80"/>
      <c r="N16" s="81">
        <v>13.14</v>
      </c>
      <c r="O16" s="82">
        <v>0</v>
      </c>
      <c r="P16" s="82">
        <v>0</v>
      </c>
      <c r="Q16" s="83" t="e">
        <f t="shared" si="0"/>
        <v>#DIV/0!</v>
      </c>
      <c r="R16" s="65"/>
    </row>
    <row r="17" spans="1:18" ht="12.75" hidden="1" customHeight="1">
      <c r="A17" s="146" t="s">
        <v>174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79">
        <v>1</v>
      </c>
      <c r="L17" s="79">
        <v>3</v>
      </c>
      <c r="M17" s="80"/>
      <c r="N17" s="81">
        <v>444590</v>
      </c>
      <c r="O17" s="82">
        <v>444.6</v>
      </c>
      <c r="P17" s="82">
        <v>444.6</v>
      </c>
      <c r="Q17" s="83">
        <f t="shared" si="0"/>
        <v>100</v>
      </c>
      <c r="R17" s="65"/>
    </row>
    <row r="18" spans="1:18" ht="53.25" customHeight="1">
      <c r="A18" s="146" t="s">
        <v>175</v>
      </c>
      <c r="B18" s="146"/>
      <c r="C18" s="146"/>
      <c r="D18" s="146"/>
      <c r="E18" s="146"/>
      <c r="F18" s="146"/>
      <c r="G18" s="146"/>
      <c r="H18" s="146"/>
      <c r="I18" s="146"/>
      <c r="J18" s="146"/>
      <c r="K18" s="79">
        <v>1</v>
      </c>
      <c r="L18" s="79">
        <v>4</v>
      </c>
      <c r="M18" s="80"/>
      <c r="N18" s="81">
        <v>24926085.140000001</v>
      </c>
      <c r="O18" s="82">
        <v>24374.400000000001</v>
      </c>
      <c r="P18" s="82">
        <v>24374.400000000001</v>
      </c>
      <c r="Q18" s="83">
        <f t="shared" si="0"/>
        <v>100</v>
      </c>
      <c r="R18" s="65"/>
    </row>
    <row r="19" spans="1:18" ht="12.75" customHeight="1">
      <c r="A19" s="146" t="s">
        <v>176</v>
      </c>
      <c r="B19" s="146"/>
      <c r="C19" s="146"/>
      <c r="D19" s="146"/>
      <c r="E19" s="146"/>
      <c r="F19" s="146"/>
      <c r="G19" s="146"/>
      <c r="H19" s="146"/>
      <c r="I19" s="146"/>
      <c r="J19" s="146"/>
      <c r="K19" s="79">
        <v>1</v>
      </c>
      <c r="L19" s="79">
        <v>5</v>
      </c>
      <c r="M19" s="80"/>
      <c r="N19" s="81">
        <v>39700</v>
      </c>
      <c r="O19" s="82">
        <v>90.8</v>
      </c>
      <c r="P19" s="82">
        <v>90.8</v>
      </c>
      <c r="Q19" s="83">
        <f t="shared" si="0"/>
        <v>100</v>
      </c>
      <c r="R19" s="65"/>
    </row>
    <row r="20" spans="1:18" ht="36.6" customHeight="1">
      <c r="A20" s="146" t="s">
        <v>177</v>
      </c>
      <c r="B20" s="146"/>
      <c r="C20" s="146"/>
      <c r="D20" s="146"/>
      <c r="E20" s="146"/>
      <c r="F20" s="146"/>
      <c r="G20" s="146"/>
      <c r="H20" s="146"/>
      <c r="I20" s="146"/>
      <c r="J20" s="146"/>
      <c r="K20" s="79">
        <v>1</v>
      </c>
      <c r="L20" s="79">
        <v>6</v>
      </c>
      <c r="M20" s="80"/>
      <c r="N20" s="81">
        <v>8276299.9999999991</v>
      </c>
      <c r="O20" s="82">
        <v>8186.4</v>
      </c>
      <c r="P20" s="82">
        <v>8186.4</v>
      </c>
      <c r="Q20" s="83">
        <f t="shared" si="0"/>
        <v>100</v>
      </c>
      <c r="R20" s="65"/>
    </row>
    <row r="21" spans="1:18" ht="12.75" hidden="1" customHeight="1">
      <c r="A21" s="146" t="s">
        <v>178</v>
      </c>
      <c r="B21" s="146"/>
      <c r="C21" s="146"/>
      <c r="D21" s="146"/>
      <c r="E21" s="146"/>
      <c r="F21" s="146"/>
      <c r="G21" s="146"/>
      <c r="H21" s="146"/>
      <c r="I21" s="146"/>
      <c r="J21" s="146"/>
      <c r="K21" s="79">
        <v>1</v>
      </c>
      <c r="L21" s="79">
        <v>7</v>
      </c>
      <c r="M21" s="80"/>
      <c r="N21" s="81">
        <v>1214167.21</v>
      </c>
      <c r="O21" s="82">
        <v>0</v>
      </c>
      <c r="P21" s="82">
        <v>0</v>
      </c>
      <c r="Q21" s="83"/>
      <c r="R21" s="65"/>
    </row>
    <row r="22" spans="1:18" ht="12.75" hidden="1" customHeight="1">
      <c r="A22" s="146" t="s">
        <v>179</v>
      </c>
      <c r="B22" s="146"/>
      <c r="C22" s="146"/>
      <c r="D22" s="146"/>
      <c r="E22" s="146"/>
      <c r="F22" s="146"/>
      <c r="G22" s="146"/>
      <c r="H22" s="146"/>
      <c r="I22" s="146"/>
      <c r="J22" s="146"/>
      <c r="K22" s="79">
        <v>1</v>
      </c>
      <c r="L22" s="79">
        <v>7</v>
      </c>
      <c r="M22" s="80"/>
      <c r="N22" s="81">
        <v>796951.73</v>
      </c>
      <c r="O22" s="82">
        <v>797</v>
      </c>
      <c r="P22" s="82">
        <v>797</v>
      </c>
      <c r="Q22" s="83">
        <f t="shared" si="0"/>
        <v>100</v>
      </c>
      <c r="R22" s="65"/>
    </row>
    <row r="23" spans="1:18" ht="12.75" hidden="1" customHeight="1">
      <c r="A23" s="146" t="s">
        <v>179</v>
      </c>
      <c r="B23" s="146"/>
      <c r="C23" s="146"/>
      <c r="D23" s="146"/>
      <c r="E23" s="146"/>
      <c r="F23" s="146"/>
      <c r="G23" s="146"/>
      <c r="H23" s="146"/>
      <c r="I23" s="146"/>
      <c r="J23" s="146"/>
      <c r="K23" s="79">
        <v>1</v>
      </c>
      <c r="L23" s="79">
        <v>7</v>
      </c>
      <c r="M23" s="80"/>
      <c r="N23" s="81">
        <v>796951.73</v>
      </c>
      <c r="O23" s="82">
        <v>797</v>
      </c>
      <c r="P23" s="82">
        <v>797</v>
      </c>
      <c r="Q23" s="83">
        <f t="shared" si="0"/>
        <v>100</v>
      </c>
      <c r="R23" s="65"/>
    </row>
    <row r="24" spans="1:18" ht="12.75" hidden="1" customHeight="1">
      <c r="A24" s="146" t="s">
        <v>180</v>
      </c>
      <c r="B24" s="146"/>
      <c r="C24" s="146"/>
      <c r="D24" s="146"/>
      <c r="E24" s="146"/>
      <c r="F24" s="146"/>
      <c r="G24" s="146"/>
      <c r="H24" s="146"/>
      <c r="I24" s="146"/>
      <c r="J24" s="146"/>
      <c r="K24" s="79">
        <v>1</v>
      </c>
      <c r="L24" s="79">
        <v>7</v>
      </c>
      <c r="M24" s="80"/>
      <c r="N24" s="81">
        <v>796951.73</v>
      </c>
      <c r="O24" s="82">
        <v>797</v>
      </c>
      <c r="P24" s="82">
        <v>797</v>
      </c>
      <c r="Q24" s="83">
        <f t="shared" si="0"/>
        <v>100</v>
      </c>
      <c r="R24" s="65"/>
    </row>
    <row r="25" spans="1:18" ht="21" hidden="1" customHeight="1">
      <c r="A25" s="146" t="s">
        <v>172</v>
      </c>
      <c r="B25" s="146"/>
      <c r="C25" s="146"/>
      <c r="D25" s="146"/>
      <c r="E25" s="146"/>
      <c r="F25" s="146"/>
      <c r="G25" s="146"/>
      <c r="H25" s="146"/>
      <c r="I25" s="146"/>
      <c r="J25" s="146"/>
      <c r="K25" s="79">
        <v>1</v>
      </c>
      <c r="L25" s="79">
        <v>7</v>
      </c>
      <c r="M25" s="80"/>
      <c r="N25" s="81">
        <v>796951.73</v>
      </c>
      <c r="O25" s="82">
        <v>797</v>
      </c>
      <c r="P25" s="82">
        <v>797</v>
      </c>
      <c r="Q25" s="83">
        <f t="shared" si="0"/>
        <v>100</v>
      </c>
      <c r="R25" s="65"/>
    </row>
    <row r="26" spans="1:18" ht="12.75" hidden="1" customHeight="1">
      <c r="A26" s="146" t="s">
        <v>181</v>
      </c>
      <c r="B26" s="146"/>
      <c r="C26" s="146"/>
      <c r="D26" s="146"/>
      <c r="E26" s="146"/>
      <c r="F26" s="146"/>
      <c r="G26" s="146"/>
      <c r="H26" s="146"/>
      <c r="I26" s="146"/>
      <c r="J26" s="146"/>
      <c r="K26" s="79">
        <v>1</v>
      </c>
      <c r="L26" s="79">
        <v>7</v>
      </c>
      <c r="M26" s="80"/>
      <c r="N26" s="81">
        <v>796951.73</v>
      </c>
      <c r="O26" s="82">
        <v>797</v>
      </c>
      <c r="P26" s="82">
        <v>797</v>
      </c>
      <c r="Q26" s="83">
        <f t="shared" si="0"/>
        <v>100</v>
      </c>
      <c r="R26" s="65"/>
    </row>
    <row r="27" spans="1:18" ht="12.75" hidden="1" customHeight="1">
      <c r="A27" s="146" t="s">
        <v>182</v>
      </c>
      <c r="B27" s="146"/>
      <c r="C27" s="146"/>
      <c r="D27" s="146"/>
      <c r="E27" s="146"/>
      <c r="F27" s="146"/>
      <c r="G27" s="146"/>
      <c r="H27" s="146"/>
      <c r="I27" s="146"/>
      <c r="J27" s="146"/>
      <c r="K27" s="79">
        <v>1</v>
      </c>
      <c r="L27" s="79">
        <v>7</v>
      </c>
      <c r="M27" s="80"/>
      <c r="N27" s="81">
        <v>796951.73</v>
      </c>
      <c r="O27" s="82">
        <v>797</v>
      </c>
      <c r="P27" s="82">
        <v>797</v>
      </c>
      <c r="Q27" s="83">
        <f t="shared" si="0"/>
        <v>100</v>
      </c>
      <c r="R27" s="65"/>
    </row>
    <row r="28" spans="1:18" ht="12.75" hidden="1" customHeight="1">
      <c r="A28" s="146" t="s">
        <v>183</v>
      </c>
      <c r="B28" s="146"/>
      <c r="C28" s="146"/>
      <c r="D28" s="146"/>
      <c r="E28" s="146"/>
      <c r="F28" s="146"/>
      <c r="G28" s="146"/>
      <c r="H28" s="146"/>
      <c r="I28" s="146"/>
      <c r="J28" s="146"/>
      <c r="K28" s="79">
        <v>1</v>
      </c>
      <c r="L28" s="79">
        <v>7</v>
      </c>
      <c r="M28" s="80"/>
      <c r="N28" s="81">
        <v>417215.48</v>
      </c>
      <c r="O28" s="82">
        <v>417.2</v>
      </c>
      <c r="P28" s="82">
        <v>417.2</v>
      </c>
      <c r="Q28" s="83">
        <f t="shared" si="0"/>
        <v>100</v>
      </c>
      <c r="R28" s="65"/>
    </row>
    <row r="29" spans="1:18" ht="12.75" hidden="1" customHeight="1">
      <c r="A29" s="146" t="s">
        <v>184</v>
      </c>
      <c r="B29" s="146"/>
      <c r="C29" s="146"/>
      <c r="D29" s="146"/>
      <c r="E29" s="146"/>
      <c r="F29" s="146"/>
      <c r="G29" s="146"/>
      <c r="H29" s="146"/>
      <c r="I29" s="146"/>
      <c r="J29" s="146"/>
      <c r="K29" s="79">
        <v>1</v>
      </c>
      <c r="L29" s="79">
        <v>7</v>
      </c>
      <c r="M29" s="80"/>
      <c r="N29" s="81">
        <v>417215.48</v>
      </c>
      <c r="O29" s="82">
        <v>417.2</v>
      </c>
      <c r="P29" s="82">
        <v>417.2</v>
      </c>
      <c r="Q29" s="83">
        <f t="shared" si="0"/>
        <v>100</v>
      </c>
      <c r="R29" s="65"/>
    </row>
    <row r="30" spans="1:18" ht="41.45" hidden="1" customHeight="1">
      <c r="A30" s="146" t="s">
        <v>172</v>
      </c>
      <c r="B30" s="146"/>
      <c r="C30" s="146"/>
      <c r="D30" s="146"/>
      <c r="E30" s="146"/>
      <c r="F30" s="146"/>
      <c r="G30" s="146"/>
      <c r="H30" s="146"/>
      <c r="I30" s="146"/>
      <c r="J30" s="146"/>
      <c r="K30" s="79">
        <v>1</v>
      </c>
      <c r="L30" s="79">
        <v>7</v>
      </c>
      <c r="M30" s="80"/>
      <c r="N30" s="81">
        <v>417215.48</v>
      </c>
      <c r="O30" s="82">
        <v>417.2</v>
      </c>
      <c r="P30" s="82">
        <v>417.2</v>
      </c>
      <c r="Q30" s="83">
        <f t="shared" si="0"/>
        <v>100</v>
      </c>
      <c r="R30" s="65"/>
    </row>
    <row r="31" spans="1:18" ht="12.75" hidden="1" customHeight="1">
      <c r="A31" s="146" t="s">
        <v>181</v>
      </c>
      <c r="B31" s="146"/>
      <c r="C31" s="146"/>
      <c r="D31" s="146"/>
      <c r="E31" s="146"/>
      <c r="F31" s="146"/>
      <c r="G31" s="146"/>
      <c r="H31" s="146"/>
      <c r="I31" s="146"/>
      <c r="J31" s="146"/>
      <c r="K31" s="79">
        <v>1</v>
      </c>
      <c r="L31" s="79">
        <v>7</v>
      </c>
      <c r="M31" s="80"/>
      <c r="N31" s="81">
        <v>417215.48</v>
      </c>
      <c r="O31" s="82">
        <v>417.2</v>
      </c>
      <c r="P31" s="82">
        <v>417.2</v>
      </c>
      <c r="Q31" s="83">
        <f t="shared" si="0"/>
        <v>100</v>
      </c>
      <c r="R31" s="65"/>
    </row>
    <row r="32" spans="1:18" ht="12.75" hidden="1" customHeight="1">
      <c r="A32" s="146" t="s">
        <v>185</v>
      </c>
      <c r="B32" s="146"/>
      <c r="C32" s="146"/>
      <c r="D32" s="146"/>
      <c r="E32" s="146"/>
      <c r="F32" s="146"/>
      <c r="G32" s="146"/>
      <c r="H32" s="146"/>
      <c r="I32" s="146"/>
      <c r="J32" s="146"/>
      <c r="K32" s="79">
        <v>1</v>
      </c>
      <c r="L32" s="79">
        <v>7</v>
      </c>
      <c r="M32" s="80"/>
      <c r="N32" s="81">
        <v>417215.48</v>
      </c>
      <c r="O32" s="82">
        <v>417.2</v>
      </c>
      <c r="P32" s="82">
        <v>417.2</v>
      </c>
      <c r="Q32" s="83">
        <f t="shared" si="0"/>
        <v>100</v>
      </c>
      <c r="R32" s="65"/>
    </row>
    <row r="33" spans="1:18" ht="12.75" customHeight="1">
      <c r="A33" s="146" t="s">
        <v>186</v>
      </c>
      <c r="B33" s="146"/>
      <c r="C33" s="146"/>
      <c r="D33" s="146"/>
      <c r="E33" s="146"/>
      <c r="F33" s="146"/>
      <c r="G33" s="146"/>
      <c r="H33" s="146"/>
      <c r="I33" s="146"/>
      <c r="J33" s="146"/>
      <c r="K33" s="79">
        <v>1</v>
      </c>
      <c r="L33" s="79">
        <v>11</v>
      </c>
      <c r="M33" s="80"/>
      <c r="N33" s="81">
        <v>148051</v>
      </c>
      <c r="O33" s="82">
        <v>44.7</v>
      </c>
      <c r="P33" s="82">
        <v>44.7</v>
      </c>
      <c r="Q33" s="83">
        <f t="shared" si="0"/>
        <v>100</v>
      </c>
      <c r="R33" s="65"/>
    </row>
    <row r="34" spans="1:18" ht="12.75" customHeight="1">
      <c r="A34" s="146" t="s">
        <v>187</v>
      </c>
      <c r="B34" s="146"/>
      <c r="C34" s="146"/>
      <c r="D34" s="146"/>
      <c r="E34" s="146"/>
      <c r="F34" s="146"/>
      <c r="G34" s="146"/>
      <c r="H34" s="146"/>
      <c r="I34" s="146"/>
      <c r="J34" s="146"/>
      <c r="K34" s="79">
        <v>1</v>
      </c>
      <c r="L34" s="79">
        <v>13</v>
      </c>
      <c r="M34" s="80"/>
      <c r="N34" s="81">
        <v>13536950.949999999</v>
      </c>
      <c r="O34" s="82">
        <v>17016.7</v>
      </c>
      <c r="P34" s="82">
        <v>17016.7</v>
      </c>
      <c r="Q34" s="83">
        <f t="shared" si="0"/>
        <v>100</v>
      </c>
      <c r="R34" s="65"/>
    </row>
    <row r="35" spans="1:18" ht="12.75" hidden="1" customHeight="1">
      <c r="A35" s="146" t="s">
        <v>188</v>
      </c>
      <c r="B35" s="146"/>
      <c r="C35" s="146"/>
      <c r="D35" s="146"/>
      <c r="E35" s="146"/>
      <c r="F35" s="146"/>
      <c r="G35" s="146"/>
      <c r="H35" s="146"/>
      <c r="I35" s="146"/>
      <c r="J35" s="146"/>
      <c r="K35" s="79">
        <v>1</v>
      </c>
      <c r="L35" s="79">
        <v>13</v>
      </c>
      <c r="M35" s="80"/>
      <c r="N35" s="81">
        <v>230705.6</v>
      </c>
      <c r="O35" s="82">
        <v>230.7</v>
      </c>
      <c r="P35" s="82">
        <v>230.7</v>
      </c>
      <c r="Q35" s="83">
        <f t="shared" si="0"/>
        <v>100</v>
      </c>
      <c r="R35" s="65"/>
    </row>
    <row r="36" spans="1:18" ht="31.15" hidden="1" customHeight="1">
      <c r="A36" s="146" t="s">
        <v>189</v>
      </c>
      <c r="B36" s="146"/>
      <c r="C36" s="146"/>
      <c r="D36" s="146"/>
      <c r="E36" s="146"/>
      <c r="F36" s="146"/>
      <c r="G36" s="146"/>
      <c r="H36" s="146"/>
      <c r="I36" s="146"/>
      <c r="J36" s="146"/>
      <c r="K36" s="79">
        <v>1</v>
      </c>
      <c r="L36" s="79">
        <v>13</v>
      </c>
      <c r="M36" s="80"/>
      <c r="N36" s="81">
        <v>230705.6</v>
      </c>
      <c r="O36" s="82">
        <v>230.7</v>
      </c>
      <c r="P36" s="82">
        <v>230.7</v>
      </c>
      <c r="Q36" s="83">
        <f t="shared" si="0"/>
        <v>100</v>
      </c>
      <c r="R36" s="65"/>
    </row>
    <row r="37" spans="1:18" ht="12.75" hidden="1" customHeight="1">
      <c r="A37" s="146" t="s">
        <v>189</v>
      </c>
      <c r="B37" s="146"/>
      <c r="C37" s="146"/>
      <c r="D37" s="146"/>
      <c r="E37" s="146"/>
      <c r="F37" s="146"/>
      <c r="G37" s="146"/>
      <c r="H37" s="146"/>
      <c r="I37" s="146"/>
      <c r="J37" s="146"/>
      <c r="K37" s="79">
        <v>1</v>
      </c>
      <c r="L37" s="79">
        <v>13</v>
      </c>
      <c r="M37" s="80"/>
      <c r="N37" s="81">
        <v>230705.6</v>
      </c>
      <c r="O37" s="82">
        <v>230.7</v>
      </c>
      <c r="P37" s="82">
        <v>230.7</v>
      </c>
      <c r="Q37" s="83">
        <f t="shared" si="0"/>
        <v>100</v>
      </c>
      <c r="R37" s="65"/>
    </row>
    <row r="38" spans="1:18" ht="12.75" hidden="1" customHeight="1">
      <c r="A38" s="146" t="s">
        <v>168</v>
      </c>
      <c r="B38" s="146"/>
      <c r="C38" s="146"/>
      <c r="D38" s="146"/>
      <c r="E38" s="146"/>
      <c r="F38" s="146"/>
      <c r="G38" s="146"/>
      <c r="H38" s="146"/>
      <c r="I38" s="146"/>
      <c r="J38" s="146"/>
      <c r="K38" s="79">
        <v>1</v>
      </c>
      <c r="L38" s="79">
        <v>13</v>
      </c>
      <c r="M38" s="80"/>
      <c r="N38" s="81">
        <v>30000</v>
      </c>
      <c r="O38" s="82">
        <v>30</v>
      </c>
      <c r="P38" s="82">
        <v>30</v>
      </c>
      <c r="Q38" s="83">
        <f t="shared" si="0"/>
        <v>100</v>
      </c>
      <c r="R38" s="65"/>
    </row>
    <row r="39" spans="1:18" ht="31.15" hidden="1" customHeight="1">
      <c r="A39" s="146" t="s">
        <v>190</v>
      </c>
      <c r="B39" s="146"/>
      <c r="C39" s="146"/>
      <c r="D39" s="146"/>
      <c r="E39" s="146"/>
      <c r="F39" s="146"/>
      <c r="G39" s="146"/>
      <c r="H39" s="146"/>
      <c r="I39" s="146"/>
      <c r="J39" s="146"/>
      <c r="K39" s="79">
        <v>1</v>
      </c>
      <c r="L39" s="79">
        <v>13</v>
      </c>
      <c r="M39" s="80"/>
      <c r="N39" s="81">
        <v>30000</v>
      </c>
      <c r="O39" s="82">
        <v>30</v>
      </c>
      <c r="P39" s="82">
        <v>30</v>
      </c>
      <c r="Q39" s="83">
        <f t="shared" si="0"/>
        <v>100</v>
      </c>
      <c r="R39" s="65"/>
    </row>
    <row r="40" spans="1:18" ht="12.75" hidden="1" customHeight="1">
      <c r="A40" s="146" t="s">
        <v>170</v>
      </c>
      <c r="B40" s="146"/>
      <c r="C40" s="146"/>
      <c r="D40" s="146"/>
      <c r="E40" s="146"/>
      <c r="F40" s="146"/>
      <c r="G40" s="146"/>
      <c r="H40" s="146"/>
      <c r="I40" s="146"/>
      <c r="J40" s="146"/>
      <c r="K40" s="79">
        <v>1</v>
      </c>
      <c r="L40" s="79">
        <v>13</v>
      </c>
      <c r="M40" s="80"/>
      <c r="N40" s="81">
        <v>200705.6</v>
      </c>
      <c r="O40" s="82">
        <v>200.7</v>
      </c>
      <c r="P40" s="82">
        <v>200.7</v>
      </c>
      <c r="Q40" s="83">
        <f t="shared" si="0"/>
        <v>100</v>
      </c>
      <c r="R40" s="65"/>
    </row>
    <row r="41" spans="1:18" ht="12.75" hidden="1" customHeight="1">
      <c r="A41" s="146" t="s">
        <v>171</v>
      </c>
      <c r="B41" s="146"/>
      <c r="C41" s="146"/>
      <c r="D41" s="146"/>
      <c r="E41" s="146"/>
      <c r="F41" s="146"/>
      <c r="G41" s="146"/>
      <c r="H41" s="146"/>
      <c r="I41" s="146"/>
      <c r="J41" s="146"/>
      <c r="K41" s="79">
        <v>1</v>
      </c>
      <c r="L41" s="79">
        <v>13</v>
      </c>
      <c r="M41" s="80"/>
      <c r="N41" s="81">
        <v>200705.6</v>
      </c>
      <c r="O41" s="82">
        <v>200.7</v>
      </c>
      <c r="P41" s="82">
        <v>200.7</v>
      </c>
      <c r="Q41" s="83">
        <f t="shared" si="0"/>
        <v>100</v>
      </c>
      <c r="R41" s="65"/>
    </row>
    <row r="42" spans="1:18" ht="21" hidden="1" customHeight="1">
      <c r="A42" s="146" t="s">
        <v>191</v>
      </c>
      <c r="B42" s="146"/>
      <c r="C42" s="146"/>
      <c r="D42" s="146"/>
      <c r="E42" s="146"/>
      <c r="F42" s="146"/>
      <c r="G42" s="146"/>
      <c r="H42" s="146"/>
      <c r="I42" s="146"/>
      <c r="J42" s="146"/>
      <c r="K42" s="79">
        <v>1</v>
      </c>
      <c r="L42" s="79">
        <v>13</v>
      </c>
      <c r="M42" s="80"/>
      <c r="N42" s="81">
        <v>230705.6</v>
      </c>
      <c r="O42" s="82">
        <v>230.7</v>
      </c>
      <c r="P42" s="82">
        <v>230.7</v>
      </c>
      <c r="Q42" s="83">
        <f t="shared" si="0"/>
        <v>100</v>
      </c>
      <c r="R42" s="65"/>
    </row>
    <row r="43" spans="1:18" ht="12.75" hidden="1" customHeight="1">
      <c r="A43" s="146" t="s">
        <v>192</v>
      </c>
      <c r="B43" s="146"/>
      <c r="C43" s="146"/>
      <c r="D43" s="146"/>
      <c r="E43" s="146"/>
      <c r="F43" s="146"/>
      <c r="G43" s="146"/>
      <c r="H43" s="146"/>
      <c r="I43" s="146"/>
      <c r="J43" s="146"/>
      <c r="K43" s="79">
        <v>1</v>
      </c>
      <c r="L43" s="79">
        <v>13</v>
      </c>
      <c r="M43" s="80"/>
      <c r="N43" s="81">
        <v>348876</v>
      </c>
      <c r="O43" s="82">
        <v>348.9</v>
      </c>
      <c r="P43" s="82">
        <v>348.9</v>
      </c>
      <c r="Q43" s="83">
        <f t="shared" si="0"/>
        <v>100</v>
      </c>
      <c r="R43" s="65"/>
    </row>
    <row r="44" spans="1:18" ht="21" hidden="1" customHeight="1">
      <c r="A44" s="146" t="s">
        <v>189</v>
      </c>
      <c r="B44" s="146"/>
      <c r="C44" s="146"/>
      <c r="D44" s="146"/>
      <c r="E44" s="146"/>
      <c r="F44" s="146"/>
      <c r="G44" s="146"/>
      <c r="H44" s="146"/>
      <c r="I44" s="146"/>
      <c r="J44" s="146"/>
      <c r="K44" s="79">
        <v>1</v>
      </c>
      <c r="L44" s="79">
        <v>13</v>
      </c>
      <c r="M44" s="80"/>
      <c r="N44" s="81">
        <v>348876</v>
      </c>
      <c r="O44" s="82">
        <v>348.9</v>
      </c>
      <c r="P44" s="82">
        <v>348.9</v>
      </c>
      <c r="Q44" s="83">
        <f t="shared" si="0"/>
        <v>100</v>
      </c>
      <c r="R44" s="65"/>
    </row>
    <row r="45" spans="1:18" ht="12.75" hidden="1" customHeight="1">
      <c r="A45" s="146" t="s">
        <v>189</v>
      </c>
      <c r="B45" s="146"/>
      <c r="C45" s="146"/>
      <c r="D45" s="146"/>
      <c r="E45" s="146"/>
      <c r="F45" s="146"/>
      <c r="G45" s="146"/>
      <c r="H45" s="146"/>
      <c r="I45" s="146"/>
      <c r="J45" s="146"/>
      <c r="K45" s="79">
        <v>1</v>
      </c>
      <c r="L45" s="79">
        <v>13</v>
      </c>
      <c r="M45" s="80"/>
      <c r="N45" s="81">
        <v>348876</v>
      </c>
      <c r="O45" s="82">
        <v>348.9</v>
      </c>
      <c r="P45" s="82">
        <v>348.9</v>
      </c>
      <c r="Q45" s="83">
        <f t="shared" si="0"/>
        <v>100</v>
      </c>
      <c r="R45" s="65"/>
    </row>
    <row r="46" spans="1:18" ht="12.75" hidden="1" customHeight="1">
      <c r="A46" s="146" t="s">
        <v>170</v>
      </c>
      <c r="B46" s="146"/>
      <c r="C46" s="146"/>
      <c r="D46" s="146"/>
      <c r="E46" s="146"/>
      <c r="F46" s="146"/>
      <c r="G46" s="146"/>
      <c r="H46" s="146"/>
      <c r="I46" s="146"/>
      <c r="J46" s="146"/>
      <c r="K46" s="79">
        <v>1</v>
      </c>
      <c r="L46" s="79">
        <v>13</v>
      </c>
      <c r="M46" s="80"/>
      <c r="N46" s="81">
        <v>348876</v>
      </c>
      <c r="O46" s="82">
        <v>348.9</v>
      </c>
      <c r="P46" s="82">
        <v>348.9</v>
      </c>
      <c r="Q46" s="83">
        <f t="shared" si="0"/>
        <v>100</v>
      </c>
      <c r="R46" s="65"/>
    </row>
    <row r="47" spans="1:18" ht="12.75" hidden="1" customHeight="1">
      <c r="A47" s="146" t="s">
        <v>171</v>
      </c>
      <c r="B47" s="146"/>
      <c r="C47" s="146"/>
      <c r="D47" s="146"/>
      <c r="E47" s="146"/>
      <c r="F47" s="146"/>
      <c r="G47" s="146"/>
      <c r="H47" s="146"/>
      <c r="I47" s="146"/>
      <c r="J47" s="146"/>
      <c r="K47" s="79">
        <v>1</v>
      </c>
      <c r="L47" s="79">
        <v>13</v>
      </c>
      <c r="M47" s="80"/>
      <c r="N47" s="81">
        <v>348876</v>
      </c>
      <c r="O47" s="82">
        <v>348.9</v>
      </c>
      <c r="P47" s="82">
        <v>348.9</v>
      </c>
      <c r="Q47" s="83">
        <f t="shared" si="0"/>
        <v>100</v>
      </c>
      <c r="R47" s="65"/>
    </row>
    <row r="48" spans="1:18" ht="21" hidden="1" customHeight="1">
      <c r="A48" s="146" t="s">
        <v>193</v>
      </c>
      <c r="B48" s="146"/>
      <c r="C48" s="146"/>
      <c r="D48" s="146"/>
      <c r="E48" s="146"/>
      <c r="F48" s="146"/>
      <c r="G48" s="146"/>
      <c r="H48" s="146"/>
      <c r="I48" s="146"/>
      <c r="J48" s="146"/>
      <c r="K48" s="79">
        <v>1</v>
      </c>
      <c r="L48" s="79">
        <v>13</v>
      </c>
      <c r="M48" s="80"/>
      <c r="N48" s="81">
        <v>348876</v>
      </c>
      <c r="O48" s="82">
        <v>348.9</v>
      </c>
      <c r="P48" s="82">
        <v>348.9</v>
      </c>
      <c r="Q48" s="83">
        <f t="shared" si="0"/>
        <v>100</v>
      </c>
      <c r="R48" s="65"/>
    </row>
    <row r="49" spans="1:18" ht="12.75" hidden="1" customHeight="1">
      <c r="A49" s="146" t="s">
        <v>194</v>
      </c>
      <c r="B49" s="146"/>
      <c r="C49" s="146"/>
      <c r="D49" s="146"/>
      <c r="E49" s="146"/>
      <c r="F49" s="146"/>
      <c r="G49" s="146"/>
      <c r="H49" s="146"/>
      <c r="I49" s="146"/>
      <c r="J49" s="146"/>
      <c r="K49" s="79">
        <v>1</v>
      </c>
      <c r="L49" s="79">
        <v>13</v>
      </c>
      <c r="M49" s="80"/>
      <c r="N49" s="81">
        <v>12390597.35</v>
      </c>
      <c r="O49" s="82">
        <v>12390.6</v>
      </c>
      <c r="P49" s="82">
        <v>12390.6</v>
      </c>
      <c r="Q49" s="83">
        <f t="shared" si="0"/>
        <v>100</v>
      </c>
      <c r="R49" s="65"/>
    </row>
    <row r="50" spans="1:18" ht="12.75" hidden="1" customHeight="1">
      <c r="A50" s="146" t="s">
        <v>195</v>
      </c>
      <c r="B50" s="146"/>
      <c r="C50" s="146"/>
      <c r="D50" s="146"/>
      <c r="E50" s="146"/>
      <c r="F50" s="146"/>
      <c r="G50" s="146"/>
      <c r="H50" s="146"/>
      <c r="I50" s="146"/>
      <c r="J50" s="146"/>
      <c r="K50" s="79">
        <v>1</v>
      </c>
      <c r="L50" s="79">
        <v>13</v>
      </c>
      <c r="M50" s="80"/>
      <c r="N50" s="81">
        <v>12324497.35</v>
      </c>
      <c r="O50" s="82">
        <v>12324.5</v>
      </c>
      <c r="P50" s="82">
        <v>12324.5</v>
      </c>
      <c r="Q50" s="83">
        <f t="shared" si="0"/>
        <v>100</v>
      </c>
      <c r="R50" s="65"/>
    </row>
    <row r="51" spans="1:18" ht="21" hidden="1" customHeight="1">
      <c r="A51" s="146" t="s">
        <v>168</v>
      </c>
      <c r="B51" s="146"/>
      <c r="C51" s="146"/>
      <c r="D51" s="146"/>
      <c r="E51" s="146"/>
      <c r="F51" s="146"/>
      <c r="G51" s="146"/>
      <c r="H51" s="146"/>
      <c r="I51" s="146"/>
      <c r="J51" s="146"/>
      <c r="K51" s="79">
        <v>1</v>
      </c>
      <c r="L51" s="79">
        <v>13</v>
      </c>
      <c r="M51" s="80"/>
      <c r="N51" s="81">
        <v>8200498.7799999993</v>
      </c>
      <c r="O51" s="82">
        <v>8200.5</v>
      </c>
      <c r="P51" s="82">
        <v>8200.5</v>
      </c>
      <c r="Q51" s="83">
        <f t="shared" si="0"/>
        <v>100</v>
      </c>
      <c r="R51" s="65"/>
    </row>
    <row r="52" spans="1:18" ht="31.15" hidden="1" customHeight="1">
      <c r="A52" s="146" t="s">
        <v>190</v>
      </c>
      <c r="B52" s="146"/>
      <c r="C52" s="146"/>
      <c r="D52" s="146"/>
      <c r="E52" s="146"/>
      <c r="F52" s="146"/>
      <c r="G52" s="146"/>
      <c r="H52" s="146"/>
      <c r="I52" s="146"/>
      <c r="J52" s="146"/>
      <c r="K52" s="79">
        <v>1</v>
      </c>
      <c r="L52" s="79">
        <v>13</v>
      </c>
      <c r="M52" s="80"/>
      <c r="N52" s="81">
        <v>8200498.7799999993</v>
      </c>
      <c r="O52" s="82">
        <v>8200.5</v>
      </c>
      <c r="P52" s="82">
        <v>8200.5</v>
      </c>
      <c r="Q52" s="83">
        <f t="shared" si="0"/>
        <v>100</v>
      </c>
      <c r="R52" s="65"/>
    </row>
    <row r="53" spans="1:18" ht="12.75" hidden="1" customHeight="1">
      <c r="A53" s="146" t="s">
        <v>170</v>
      </c>
      <c r="B53" s="146"/>
      <c r="C53" s="146"/>
      <c r="D53" s="146"/>
      <c r="E53" s="146"/>
      <c r="F53" s="146"/>
      <c r="G53" s="146"/>
      <c r="H53" s="146"/>
      <c r="I53" s="146"/>
      <c r="J53" s="146"/>
      <c r="K53" s="79">
        <v>1</v>
      </c>
      <c r="L53" s="79">
        <v>13</v>
      </c>
      <c r="M53" s="80"/>
      <c r="N53" s="81">
        <v>4066184</v>
      </c>
      <c r="O53" s="82">
        <v>4066.2</v>
      </c>
      <c r="P53" s="82">
        <v>4066.2</v>
      </c>
      <c r="Q53" s="83">
        <f t="shared" si="0"/>
        <v>100</v>
      </c>
      <c r="R53" s="65"/>
    </row>
    <row r="54" spans="1:18" ht="12.75" hidden="1" customHeight="1">
      <c r="A54" s="146" t="s">
        <v>171</v>
      </c>
      <c r="B54" s="146"/>
      <c r="C54" s="146"/>
      <c r="D54" s="146"/>
      <c r="E54" s="146"/>
      <c r="F54" s="146"/>
      <c r="G54" s="146"/>
      <c r="H54" s="146"/>
      <c r="I54" s="146"/>
      <c r="J54" s="146"/>
      <c r="K54" s="79">
        <v>1</v>
      </c>
      <c r="L54" s="79">
        <v>13</v>
      </c>
      <c r="M54" s="80"/>
      <c r="N54" s="81">
        <v>4066184</v>
      </c>
      <c r="O54" s="82">
        <v>4066.2</v>
      </c>
      <c r="P54" s="82">
        <v>4066.2</v>
      </c>
      <c r="Q54" s="83">
        <f t="shared" si="0"/>
        <v>100</v>
      </c>
      <c r="R54" s="65"/>
    </row>
    <row r="55" spans="1:18" ht="21" hidden="1" customHeight="1">
      <c r="A55" s="146" t="s">
        <v>172</v>
      </c>
      <c r="B55" s="146"/>
      <c r="C55" s="146"/>
      <c r="D55" s="146"/>
      <c r="E55" s="146"/>
      <c r="F55" s="146"/>
      <c r="G55" s="146"/>
      <c r="H55" s="146"/>
      <c r="I55" s="146"/>
      <c r="J55" s="146"/>
      <c r="K55" s="79">
        <v>1</v>
      </c>
      <c r="L55" s="79">
        <v>13</v>
      </c>
      <c r="M55" s="80"/>
      <c r="N55" s="81">
        <v>57814.57</v>
      </c>
      <c r="O55" s="82">
        <v>57.8</v>
      </c>
      <c r="P55" s="82">
        <v>57.8</v>
      </c>
      <c r="Q55" s="83">
        <f t="shared" si="0"/>
        <v>100</v>
      </c>
      <c r="R55" s="65"/>
    </row>
    <row r="56" spans="1:18" ht="12.75" hidden="1" customHeight="1">
      <c r="A56" s="146" t="s">
        <v>173</v>
      </c>
      <c r="B56" s="146"/>
      <c r="C56" s="146"/>
      <c r="D56" s="146"/>
      <c r="E56" s="146"/>
      <c r="F56" s="146"/>
      <c r="G56" s="146"/>
      <c r="H56" s="146"/>
      <c r="I56" s="146"/>
      <c r="J56" s="146"/>
      <c r="K56" s="79">
        <v>1</v>
      </c>
      <c r="L56" s="79">
        <v>13</v>
      </c>
      <c r="M56" s="80"/>
      <c r="N56" s="81">
        <v>57814.57</v>
      </c>
      <c r="O56" s="82">
        <v>57.8</v>
      </c>
      <c r="P56" s="82">
        <v>57.8</v>
      </c>
      <c r="Q56" s="83">
        <f t="shared" si="0"/>
        <v>100</v>
      </c>
      <c r="R56" s="65"/>
    </row>
    <row r="57" spans="1:18" ht="12.75" hidden="1" customHeight="1">
      <c r="A57" s="146" t="s">
        <v>196</v>
      </c>
      <c r="B57" s="146"/>
      <c r="C57" s="146"/>
      <c r="D57" s="146"/>
      <c r="E57" s="146"/>
      <c r="F57" s="146"/>
      <c r="G57" s="146"/>
      <c r="H57" s="146"/>
      <c r="I57" s="146"/>
      <c r="J57" s="146"/>
      <c r="K57" s="79">
        <v>1</v>
      </c>
      <c r="L57" s="79">
        <v>13</v>
      </c>
      <c r="M57" s="80"/>
      <c r="N57" s="81">
        <v>12324497.35</v>
      </c>
      <c r="O57" s="82">
        <v>12324.5</v>
      </c>
      <c r="P57" s="82">
        <v>12324.5</v>
      </c>
      <c r="Q57" s="83">
        <f t="shared" si="0"/>
        <v>100</v>
      </c>
      <c r="R57" s="65"/>
    </row>
    <row r="58" spans="1:18" ht="12.75" hidden="1" customHeight="1">
      <c r="A58" s="146" t="s">
        <v>197</v>
      </c>
      <c r="B58" s="146"/>
      <c r="C58" s="146"/>
      <c r="D58" s="146"/>
      <c r="E58" s="146"/>
      <c r="F58" s="146"/>
      <c r="G58" s="146"/>
      <c r="H58" s="146"/>
      <c r="I58" s="146"/>
      <c r="J58" s="146"/>
      <c r="K58" s="79">
        <v>1</v>
      </c>
      <c r="L58" s="79">
        <v>13</v>
      </c>
      <c r="M58" s="80"/>
      <c r="N58" s="81">
        <v>66100</v>
      </c>
      <c r="O58" s="82">
        <v>66.099999999999994</v>
      </c>
      <c r="P58" s="82">
        <v>66.099999999999994</v>
      </c>
      <c r="Q58" s="83">
        <f t="shared" si="0"/>
        <v>100</v>
      </c>
      <c r="R58" s="65"/>
    </row>
    <row r="59" spans="1:18" ht="21" hidden="1" customHeight="1">
      <c r="A59" s="146" t="s">
        <v>172</v>
      </c>
      <c r="B59" s="146"/>
      <c r="C59" s="146"/>
      <c r="D59" s="146"/>
      <c r="E59" s="146"/>
      <c r="F59" s="146"/>
      <c r="G59" s="146"/>
      <c r="H59" s="146"/>
      <c r="I59" s="146"/>
      <c r="J59" s="146"/>
      <c r="K59" s="79">
        <v>1</v>
      </c>
      <c r="L59" s="79">
        <v>13</v>
      </c>
      <c r="M59" s="80"/>
      <c r="N59" s="81">
        <v>66100</v>
      </c>
      <c r="O59" s="82">
        <v>66.099999999999994</v>
      </c>
      <c r="P59" s="82">
        <v>66.099999999999994</v>
      </c>
      <c r="Q59" s="83">
        <f t="shared" si="0"/>
        <v>100</v>
      </c>
      <c r="R59" s="65"/>
    </row>
    <row r="60" spans="1:18" ht="12.75" hidden="1" customHeight="1">
      <c r="A60" s="146" t="s">
        <v>173</v>
      </c>
      <c r="B60" s="146"/>
      <c r="C60" s="146"/>
      <c r="D60" s="146"/>
      <c r="E60" s="146"/>
      <c r="F60" s="146"/>
      <c r="G60" s="146"/>
      <c r="H60" s="146"/>
      <c r="I60" s="146"/>
      <c r="J60" s="146"/>
      <c r="K60" s="79">
        <v>1</v>
      </c>
      <c r="L60" s="79">
        <v>13</v>
      </c>
      <c r="M60" s="80"/>
      <c r="N60" s="81">
        <v>66100</v>
      </c>
      <c r="O60" s="82">
        <v>66.099999999999994</v>
      </c>
      <c r="P60" s="82">
        <v>66.099999999999994</v>
      </c>
      <c r="Q60" s="83">
        <f t="shared" si="0"/>
        <v>100</v>
      </c>
      <c r="R60" s="65"/>
    </row>
    <row r="61" spans="1:18" ht="12.75" hidden="1" customHeight="1">
      <c r="A61" s="146" t="s">
        <v>198</v>
      </c>
      <c r="B61" s="146"/>
      <c r="C61" s="146"/>
      <c r="D61" s="146"/>
      <c r="E61" s="146"/>
      <c r="F61" s="146"/>
      <c r="G61" s="146"/>
      <c r="H61" s="146"/>
      <c r="I61" s="146"/>
      <c r="J61" s="146"/>
      <c r="K61" s="79">
        <v>1</v>
      </c>
      <c r="L61" s="79">
        <v>13</v>
      </c>
      <c r="M61" s="80"/>
      <c r="N61" s="81">
        <v>66100</v>
      </c>
      <c r="O61" s="82">
        <v>66.099999999999994</v>
      </c>
      <c r="P61" s="82">
        <v>66.099999999999994</v>
      </c>
      <c r="Q61" s="83">
        <f t="shared" si="0"/>
        <v>100</v>
      </c>
      <c r="R61" s="65"/>
    </row>
    <row r="62" spans="1:18" ht="12.75" hidden="1" customHeight="1">
      <c r="A62" s="146" t="s">
        <v>199</v>
      </c>
      <c r="B62" s="146"/>
      <c r="C62" s="146"/>
      <c r="D62" s="146"/>
      <c r="E62" s="146"/>
      <c r="F62" s="146"/>
      <c r="G62" s="146"/>
      <c r="H62" s="146"/>
      <c r="I62" s="146"/>
      <c r="J62" s="146"/>
      <c r="K62" s="79">
        <v>1</v>
      </c>
      <c r="L62" s="79">
        <v>13</v>
      </c>
      <c r="M62" s="80"/>
      <c r="N62" s="81">
        <v>416940</v>
      </c>
      <c r="O62" s="82">
        <v>416.9</v>
      </c>
      <c r="P62" s="82">
        <v>416.9</v>
      </c>
      <c r="Q62" s="83">
        <f t="shared" si="0"/>
        <v>100</v>
      </c>
      <c r="R62" s="65"/>
    </row>
    <row r="63" spans="1:18" ht="12.75" hidden="1" customHeight="1">
      <c r="A63" s="146" t="s">
        <v>199</v>
      </c>
      <c r="B63" s="146"/>
      <c r="C63" s="146"/>
      <c r="D63" s="146"/>
      <c r="E63" s="146"/>
      <c r="F63" s="146"/>
      <c r="G63" s="146"/>
      <c r="H63" s="146"/>
      <c r="I63" s="146"/>
      <c r="J63" s="146"/>
      <c r="K63" s="79">
        <v>1</v>
      </c>
      <c r="L63" s="79">
        <v>13</v>
      </c>
      <c r="M63" s="80"/>
      <c r="N63" s="81">
        <v>416940</v>
      </c>
      <c r="O63" s="82">
        <v>416.9</v>
      </c>
      <c r="P63" s="82">
        <v>416.9</v>
      </c>
      <c r="Q63" s="83">
        <f t="shared" si="0"/>
        <v>100</v>
      </c>
      <c r="R63" s="65"/>
    </row>
    <row r="64" spans="1:18" ht="12.75" hidden="1" customHeight="1">
      <c r="A64" s="146" t="s">
        <v>172</v>
      </c>
      <c r="B64" s="146"/>
      <c r="C64" s="146"/>
      <c r="D64" s="146"/>
      <c r="E64" s="146"/>
      <c r="F64" s="146"/>
      <c r="G64" s="146"/>
      <c r="H64" s="146"/>
      <c r="I64" s="146"/>
      <c r="J64" s="146"/>
      <c r="K64" s="79">
        <v>1</v>
      </c>
      <c r="L64" s="79">
        <v>13</v>
      </c>
      <c r="M64" s="80"/>
      <c r="N64" s="81">
        <v>161100</v>
      </c>
      <c r="O64" s="82">
        <v>161.1</v>
      </c>
      <c r="P64" s="82">
        <v>161.1</v>
      </c>
      <c r="Q64" s="83">
        <f t="shared" si="0"/>
        <v>100</v>
      </c>
      <c r="R64" s="65"/>
    </row>
    <row r="65" spans="1:18" ht="12.75" hidden="1" customHeight="1">
      <c r="A65" s="146" t="s">
        <v>173</v>
      </c>
      <c r="B65" s="146"/>
      <c r="C65" s="146"/>
      <c r="D65" s="146"/>
      <c r="E65" s="146"/>
      <c r="F65" s="146"/>
      <c r="G65" s="146"/>
      <c r="H65" s="146"/>
      <c r="I65" s="146"/>
      <c r="J65" s="146"/>
      <c r="K65" s="79">
        <v>1</v>
      </c>
      <c r="L65" s="79">
        <v>13</v>
      </c>
      <c r="M65" s="80"/>
      <c r="N65" s="81">
        <v>161100</v>
      </c>
      <c r="O65" s="82">
        <v>161.1</v>
      </c>
      <c r="P65" s="82">
        <v>161.1</v>
      </c>
      <c r="Q65" s="83">
        <f t="shared" si="0"/>
        <v>100</v>
      </c>
      <c r="R65" s="65"/>
    </row>
    <row r="66" spans="1:18" ht="12.75" hidden="1" customHeight="1">
      <c r="A66" s="146" t="s">
        <v>200</v>
      </c>
      <c r="B66" s="146"/>
      <c r="C66" s="146"/>
      <c r="D66" s="146"/>
      <c r="E66" s="146"/>
      <c r="F66" s="146"/>
      <c r="G66" s="146"/>
      <c r="H66" s="146"/>
      <c r="I66" s="146"/>
      <c r="J66" s="146"/>
      <c r="K66" s="79">
        <v>1</v>
      </c>
      <c r="L66" s="79">
        <v>13</v>
      </c>
      <c r="M66" s="80"/>
      <c r="N66" s="81">
        <v>161100</v>
      </c>
      <c r="O66" s="82">
        <v>161.1</v>
      </c>
      <c r="P66" s="82">
        <v>161.1</v>
      </c>
      <c r="Q66" s="83">
        <f t="shared" si="0"/>
        <v>100</v>
      </c>
      <c r="R66" s="65"/>
    </row>
    <row r="67" spans="1:18" ht="12.75" hidden="1" customHeight="1">
      <c r="A67" s="146" t="s">
        <v>170</v>
      </c>
      <c r="B67" s="146"/>
      <c r="C67" s="146"/>
      <c r="D67" s="146"/>
      <c r="E67" s="146"/>
      <c r="F67" s="146"/>
      <c r="G67" s="146"/>
      <c r="H67" s="146"/>
      <c r="I67" s="146"/>
      <c r="J67" s="146"/>
      <c r="K67" s="79">
        <v>1</v>
      </c>
      <c r="L67" s="79">
        <v>13</v>
      </c>
      <c r="M67" s="80"/>
      <c r="N67" s="81">
        <v>90000</v>
      </c>
      <c r="O67" s="82">
        <v>90</v>
      </c>
      <c r="P67" s="82">
        <v>90</v>
      </c>
      <c r="Q67" s="83">
        <f t="shared" si="0"/>
        <v>100</v>
      </c>
      <c r="R67" s="65"/>
    </row>
    <row r="68" spans="1:18" ht="12.75" hidden="1" customHeight="1">
      <c r="A68" s="146" t="s">
        <v>171</v>
      </c>
      <c r="B68" s="146"/>
      <c r="C68" s="146"/>
      <c r="D68" s="146"/>
      <c r="E68" s="146"/>
      <c r="F68" s="146"/>
      <c r="G68" s="146"/>
      <c r="H68" s="146"/>
      <c r="I68" s="146"/>
      <c r="J68" s="146"/>
      <c r="K68" s="79">
        <v>1</v>
      </c>
      <c r="L68" s="79">
        <v>13</v>
      </c>
      <c r="M68" s="80"/>
      <c r="N68" s="81">
        <v>90000</v>
      </c>
      <c r="O68" s="82">
        <v>90</v>
      </c>
      <c r="P68" s="82">
        <v>90</v>
      </c>
      <c r="Q68" s="83">
        <f t="shared" si="0"/>
        <v>100</v>
      </c>
      <c r="R68" s="65"/>
    </row>
    <row r="69" spans="1:18" ht="21" hidden="1" customHeight="1">
      <c r="A69" s="146" t="s">
        <v>201</v>
      </c>
      <c r="B69" s="146"/>
      <c r="C69" s="146"/>
      <c r="D69" s="146"/>
      <c r="E69" s="146"/>
      <c r="F69" s="146"/>
      <c r="G69" s="146"/>
      <c r="H69" s="146"/>
      <c r="I69" s="146"/>
      <c r="J69" s="146"/>
      <c r="K69" s="79">
        <v>1</v>
      </c>
      <c r="L69" s="79">
        <v>13</v>
      </c>
      <c r="M69" s="80"/>
      <c r="N69" s="81">
        <v>90000</v>
      </c>
      <c r="O69" s="82">
        <v>90</v>
      </c>
      <c r="P69" s="82">
        <v>90</v>
      </c>
      <c r="Q69" s="83">
        <f t="shared" si="0"/>
        <v>100</v>
      </c>
      <c r="R69" s="65"/>
    </row>
    <row r="70" spans="1:18" ht="12.75" hidden="1" customHeight="1">
      <c r="A70" s="146" t="s">
        <v>202</v>
      </c>
      <c r="B70" s="146"/>
      <c r="C70" s="146"/>
      <c r="D70" s="146"/>
      <c r="E70" s="146"/>
      <c r="F70" s="146"/>
      <c r="G70" s="146"/>
      <c r="H70" s="146"/>
      <c r="I70" s="146"/>
      <c r="J70" s="146"/>
      <c r="K70" s="79">
        <v>1</v>
      </c>
      <c r="L70" s="79">
        <v>13</v>
      </c>
      <c r="M70" s="80"/>
      <c r="N70" s="81">
        <v>152460</v>
      </c>
      <c r="O70" s="82">
        <v>152.5</v>
      </c>
      <c r="P70" s="82">
        <v>152.5</v>
      </c>
      <c r="Q70" s="83">
        <f t="shared" si="0"/>
        <v>100</v>
      </c>
      <c r="R70" s="65"/>
    </row>
    <row r="71" spans="1:18" ht="31.15" hidden="1" customHeight="1">
      <c r="A71" s="146" t="s">
        <v>170</v>
      </c>
      <c r="B71" s="146"/>
      <c r="C71" s="146"/>
      <c r="D71" s="146"/>
      <c r="E71" s="146"/>
      <c r="F71" s="146"/>
      <c r="G71" s="146"/>
      <c r="H71" s="146"/>
      <c r="I71" s="146"/>
      <c r="J71" s="146"/>
      <c r="K71" s="79">
        <v>1</v>
      </c>
      <c r="L71" s="79">
        <v>13</v>
      </c>
      <c r="M71" s="80"/>
      <c r="N71" s="81">
        <v>152460</v>
      </c>
      <c r="O71" s="82">
        <v>152.5</v>
      </c>
      <c r="P71" s="82">
        <v>152.5</v>
      </c>
      <c r="Q71" s="83">
        <f t="shared" ref="Q71:Q129" si="1">P71/O71*100</f>
        <v>100</v>
      </c>
      <c r="R71" s="65"/>
    </row>
    <row r="72" spans="1:18" ht="12.75" hidden="1" customHeight="1">
      <c r="A72" s="146" t="s">
        <v>171</v>
      </c>
      <c r="B72" s="146"/>
      <c r="C72" s="146"/>
      <c r="D72" s="146"/>
      <c r="E72" s="146"/>
      <c r="F72" s="146"/>
      <c r="G72" s="146"/>
      <c r="H72" s="146"/>
      <c r="I72" s="146"/>
      <c r="J72" s="146"/>
      <c r="K72" s="79">
        <v>1</v>
      </c>
      <c r="L72" s="79">
        <v>13</v>
      </c>
      <c r="M72" s="80"/>
      <c r="N72" s="81">
        <v>152460</v>
      </c>
      <c r="O72" s="82">
        <v>152.5</v>
      </c>
      <c r="P72" s="82">
        <v>152.5</v>
      </c>
      <c r="Q72" s="83">
        <f t="shared" si="1"/>
        <v>100</v>
      </c>
      <c r="R72" s="65"/>
    </row>
    <row r="73" spans="1:18" ht="21" hidden="1" customHeight="1">
      <c r="A73" s="146" t="s">
        <v>203</v>
      </c>
      <c r="B73" s="146"/>
      <c r="C73" s="146"/>
      <c r="D73" s="146"/>
      <c r="E73" s="146"/>
      <c r="F73" s="146"/>
      <c r="G73" s="146"/>
      <c r="H73" s="146"/>
      <c r="I73" s="146"/>
      <c r="J73" s="146"/>
      <c r="K73" s="79">
        <v>1</v>
      </c>
      <c r="L73" s="79">
        <v>13</v>
      </c>
      <c r="M73" s="80"/>
      <c r="N73" s="81">
        <v>152460</v>
      </c>
      <c r="O73" s="82">
        <v>152.5</v>
      </c>
      <c r="P73" s="82">
        <v>152.5</v>
      </c>
      <c r="Q73" s="83">
        <f t="shared" si="1"/>
        <v>100</v>
      </c>
      <c r="R73" s="65"/>
    </row>
    <row r="74" spans="1:18" ht="12.75" hidden="1" customHeight="1">
      <c r="A74" s="146" t="s">
        <v>204</v>
      </c>
      <c r="B74" s="146"/>
      <c r="C74" s="146"/>
      <c r="D74" s="146"/>
      <c r="E74" s="146"/>
      <c r="F74" s="146"/>
      <c r="G74" s="146"/>
      <c r="H74" s="146"/>
      <c r="I74" s="146"/>
      <c r="J74" s="146"/>
      <c r="K74" s="79">
        <v>1</v>
      </c>
      <c r="L74" s="79">
        <v>13</v>
      </c>
      <c r="M74" s="80"/>
      <c r="N74" s="81">
        <v>13380</v>
      </c>
      <c r="O74" s="82">
        <v>13.4</v>
      </c>
      <c r="P74" s="82">
        <v>13.4</v>
      </c>
      <c r="Q74" s="83">
        <f t="shared" si="1"/>
        <v>100</v>
      </c>
      <c r="R74" s="65"/>
    </row>
    <row r="75" spans="1:18" ht="21" hidden="1" customHeight="1">
      <c r="A75" s="146" t="s">
        <v>170</v>
      </c>
      <c r="B75" s="146"/>
      <c r="C75" s="146"/>
      <c r="D75" s="146"/>
      <c r="E75" s="146"/>
      <c r="F75" s="146"/>
      <c r="G75" s="146"/>
      <c r="H75" s="146"/>
      <c r="I75" s="146"/>
      <c r="J75" s="146"/>
      <c r="K75" s="79">
        <v>1</v>
      </c>
      <c r="L75" s="79">
        <v>13</v>
      </c>
      <c r="M75" s="80"/>
      <c r="N75" s="81">
        <v>13380</v>
      </c>
      <c r="O75" s="82">
        <v>13.4</v>
      </c>
      <c r="P75" s="82">
        <v>13.4</v>
      </c>
      <c r="Q75" s="83">
        <f t="shared" si="1"/>
        <v>100</v>
      </c>
      <c r="R75" s="65"/>
    </row>
    <row r="76" spans="1:18" ht="12.75" hidden="1" customHeight="1">
      <c r="A76" s="146" t="s">
        <v>171</v>
      </c>
      <c r="B76" s="146"/>
      <c r="C76" s="146"/>
      <c r="D76" s="146"/>
      <c r="E76" s="146"/>
      <c r="F76" s="146"/>
      <c r="G76" s="146"/>
      <c r="H76" s="146"/>
      <c r="I76" s="146"/>
      <c r="J76" s="146"/>
      <c r="K76" s="79">
        <v>1</v>
      </c>
      <c r="L76" s="79">
        <v>13</v>
      </c>
      <c r="M76" s="80"/>
      <c r="N76" s="81">
        <v>13380</v>
      </c>
      <c r="O76" s="82">
        <v>13.4</v>
      </c>
      <c r="P76" s="82">
        <v>13.4</v>
      </c>
      <c r="Q76" s="83">
        <f t="shared" si="1"/>
        <v>100</v>
      </c>
      <c r="R76" s="65"/>
    </row>
    <row r="77" spans="1:18" ht="21" hidden="1" customHeight="1">
      <c r="A77" s="146" t="s">
        <v>205</v>
      </c>
      <c r="B77" s="146"/>
      <c r="C77" s="146"/>
      <c r="D77" s="146"/>
      <c r="E77" s="146"/>
      <c r="F77" s="146"/>
      <c r="G77" s="146"/>
      <c r="H77" s="146"/>
      <c r="I77" s="146"/>
      <c r="J77" s="146"/>
      <c r="K77" s="79">
        <v>1</v>
      </c>
      <c r="L77" s="79">
        <v>13</v>
      </c>
      <c r="M77" s="80"/>
      <c r="N77" s="81">
        <v>13380</v>
      </c>
      <c r="O77" s="82">
        <v>13.4</v>
      </c>
      <c r="P77" s="82">
        <v>13.4</v>
      </c>
      <c r="Q77" s="83">
        <f t="shared" si="1"/>
        <v>100</v>
      </c>
      <c r="R77" s="65"/>
    </row>
    <row r="78" spans="1:18" ht="12.75" hidden="1" customHeight="1">
      <c r="A78" s="146" t="s">
        <v>206</v>
      </c>
      <c r="B78" s="146"/>
      <c r="C78" s="146"/>
      <c r="D78" s="146"/>
      <c r="E78" s="146"/>
      <c r="F78" s="146"/>
      <c r="G78" s="146"/>
      <c r="H78" s="146"/>
      <c r="I78" s="146"/>
      <c r="J78" s="146"/>
      <c r="K78" s="79">
        <v>1</v>
      </c>
      <c r="L78" s="79">
        <v>13</v>
      </c>
      <c r="M78" s="80"/>
      <c r="N78" s="81">
        <v>11100</v>
      </c>
      <c r="O78" s="82">
        <v>11.1</v>
      </c>
      <c r="P78" s="82">
        <v>11.1</v>
      </c>
      <c r="Q78" s="83">
        <f t="shared" si="1"/>
        <v>100</v>
      </c>
      <c r="R78" s="65"/>
    </row>
    <row r="79" spans="1:18" ht="12.75" hidden="1" customHeight="1">
      <c r="A79" s="146" t="s">
        <v>206</v>
      </c>
      <c r="B79" s="146"/>
      <c r="C79" s="146"/>
      <c r="D79" s="146"/>
      <c r="E79" s="146"/>
      <c r="F79" s="146"/>
      <c r="G79" s="146"/>
      <c r="H79" s="146"/>
      <c r="I79" s="146"/>
      <c r="J79" s="146"/>
      <c r="K79" s="79">
        <v>1</v>
      </c>
      <c r="L79" s="79">
        <v>13</v>
      </c>
      <c r="M79" s="80"/>
      <c r="N79" s="81">
        <v>11100</v>
      </c>
      <c r="O79" s="82">
        <v>11.1</v>
      </c>
      <c r="P79" s="82">
        <v>11.1</v>
      </c>
      <c r="Q79" s="83">
        <f t="shared" si="1"/>
        <v>100</v>
      </c>
      <c r="R79" s="65"/>
    </row>
    <row r="80" spans="1:18" ht="12.75" hidden="1" customHeight="1">
      <c r="A80" s="146" t="s">
        <v>207</v>
      </c>
      <c r="B80" s="146"/>
      <c r="C80" s="146"/>
      <c r="D80" s="146"/>
      <c r="E80" s="146"/>
      <c r="F80" s="146"/>
      <c r="G80" s="146"/>
      <c r="H80" s="146"/>
      <c r="I80" s="146"/>
      <c r="J80" s="146"/>
      <c r="K80" s="79">
        <v>1</v>
      </c>
      <c r="L80" s="79">
        <v>13</v>
      </c>
      <c r="M80" s="80"/>
      <c r="N80" s="81">
        <v>11100</v>
      </c>
      <c r="O80" s="82">
        <v>11.1</v>
      </c>
      <c r="P80" s="82">
        <v>11.1</v>
      </c>
      <c r="Q80" s="83">
        <f t="shared" si="1"/>
        <v>100</v>
      </c>
      <c r="R80" s="65"/>
    </row>
    <row r="81" spans="1:18" ht="21" hidden="1" customHeight="1">
      <c r="A81" s="146" t="s">
        <v>170</v>
      </c>
      <c r="B81" s="146"/>
      <c r="C81" s="146"/>
      <c r="D81" s="146"/>
      <c r="E81" s="146"/>
      <c r="F81" s="146"/>
      <c r="G81" s="146"/>
      <c r="H81" s="146"/>
      <c r="I81" s="146"/>
      <c r="J81" s="146"/>
      <c r="K81" s="79">
        <v>1</v>
      </c>
      <c r="L81" s="79">
        <v>13</v>
      </c>
      <c r="M81" s="80"/>
      <c r="N81" s="81">
        <v>11100</v>
      </c>
      <c r="O81" s="82">
        <v>11.1</v>
      </c>
      <c r="P81" s="82">
        <v>11.1</v>
      </c>
      <c r="Q81" s="83">
        <f t="shared" si="1"/>
        <v>100</v>
      </c>
      <c r="R81" s="65"/>
    </row>
    <row r="82" spans="1:18" ht="12.75" hidden="1" customHeight="1">
      <c r="A82" s="146" t="s">
        <v>171</v>
      </c>
      <c r="B82" s="146"/>
      <c r="C82" s="146"/>
      <c r="D82" s="146"/>
      <c r="E82" s="146"/>
      <c r="F82" s="146"/>
      <c r="G82" s="146"/>
      <c r="H82" s="146"/>
      <c r="I82" s="146"/>
      <c r="J82" s="146"/>
      <c r="K82" s="79">
        <v>1</v>
      </c>
      <c r="L82" s="79">
        <v>13</v>
      </c>
      <c r="M82" s="80"/>
      <c r="N82" s="81">
        <v>11100</v>
      </c>
      <c r="O82" s="82">
        <v>11.1</v>
      </c>
      <c r="P82" s="82">
        <v>11.1</v>
      </c>
      <c r="Q82" s="83">
        <f t="shared" si="1"/>
        <v>100</v>
      </c>
      <c r="R82" s="65"/>
    </row>
    <row r="83" spans="1:18" ht="21" hidden="1" customHeight="1">
      <c r="A83" s="146" t="s">
        <v>208</v>
      </c>
      <c r="B83" s="146"/>
      <c r="C83" s="146"/>
      <c r="D83" s="146"/>
      <c r="E83" s="146"/>
      <c r="F83" s="146"/>
      <c r="G83" s="146"/>
      <c r="H83" s="146"/>
      <c r="I83" s="146"/>
      <c r="J83" s="146"/>
      <c r="K83" s="79">
        <v>1</v>
      </c>
      <c r="L83" s="79">
        <v>13</v>
      </c>
      <c r="M83" s="80"/>
      <c r="N83" s="81">
        <v>11100</v>
      </c>
      <c r="O83" s="82">
        <v>11.1</v>
      </c>
      <c r="P83" s="82">
        <v>11.1</v>
      </c>
      <c r="Q83" s="83">
        <f t="shared" si="1"/>
        <v>100</v>
      </c>
      <c r="R83" s="65"/>
    </row>
    <row r="84" spans="1:18" ht="12.75" hidden="1" customHeight="1">
      <c r="A84" s="146" t="s">
        <v>209</v>
      </c>
      <c r="B84" s="146"/>
      <c r="C84" s="146"/>
      <c r="D84" s="146"/>
      <c r="E84" s="146"/>
      <c r="F84" s="146"/>
      <c r="G84" s="146"/>
      <c r="H84" s="146"/>
      <c r="I84" s="146"/>
      <c r="J84" s="146"/>
      <c r="K84" s="79">
        <v>1</v>
      </c>
      <c r="L84" s="79">
        <v>13</v>
      </c>
      <c r="M84" s="80"/>
      <c r="N84" s="81">
        <v>138732</v>
      </c>
      <c r="O84" s="82">
        <v>138.69999999999999</v>
      </c>
      <c r="P84" s="82">
        <v>138.69999999999999</v>
      </c>
      <c r="Q84" s="83">
        <f t="shared" si="1"/>
        <v>100</v>
      </c>
      <c r="R84" s="65"/>
    </row>
    <row r="85" spans="1:18" ht="12.75" hidden="1" customHeight="1">
      <c r="A85" s="146" t="s">
        <v>209</v>
      </c>
      <c r="B85" s="146"/>
      <c r="C85" s="146"/>
      <c r="D85" s="146"/>
      <c r="E85" s="146"/>
      <c r="F85" s="146"/>
      <c r="G85" s="146"/>
      <c r="H85" s="146"/>
      <c r="I85" s="146"/>
      <c r="J85" s="146"/>
      <c r="K85" s="79">
        <v>1</v>
      </c>
      <c r="L85" s="79">
        <v>13</v>
      </c>
      <c r="M85" s="80"/>
      <c r="N85" s="81">
        <v>138732</v>
      </c>
      <c r="O85" s="82">
        <v>138.69999999999999</v>
      </c>
      <c r="P85" s="82">
        <v>138.69999999999999</v>
      </c>
      <c r="Q85" s="83">
        <f t="shared" si="1"/>
        <v>100</v>
      </c>
      <c r="R85" s="65"/>
    </row>
    <row r="86" spans="1:18" ht="12.75" hidden="1" customHeight="1">
      <c r="A86" s="146" t="s">
        <v>210</v>
      </c>
      <c r="B86" s="146"/>
      <c r="C86" s="146"/>
      <c r="D86" s="146"/>
      <c r="E86" s="146"/>
      <c r="F86" s="146"/>
      <c r="G86" s="146"/>
      <c r="H86" s="146"/>
      <c r="I86" s="146"/>
      <c r="J86" s="146"/>
      <c r="K86" s="79">
        <v>1</v>
      </c>
      <c r="L86" s="79">
        <v>13</v>
      </c>
      <c r="M86" s="80"/>
      <c r="N86" s="81">
        <v>138732</v>
      </c>
      <c r="O86" s="82">
        <v>138.69999999999999</v>
      </c>
      <c r="P86" s="82">
        <v>138.69999999999999</v>
      </c>
      <c r="Q86" s="83">
        <f t="shared" si="1"/>
        <v>100</v>
      </c>
      <c r="R86" s="65"/>
    </row>
    <row r="87" spans="1:18" ht="21" hidden="1" customHeight="1">
      <c r="A87" s="146" t="s">
        <v>172</v>
      </c>
      <c r="B87" s="146"/>
      <c r="C87" s="146"/>
      <c r="D87" s="146"/>
      <c r="E87" s="146"/>
      <c r="F87" s="146"/>
      <c r="G87" s="146"/>
      <c r="H87" s="146"/>
      <c r="I87" s="146"/>
      <c r="J87" s="146"/>
      <c r="K87" s="79">
        <v>1</v>
      </c>
      <c r="L87" s="79">
        <v>13</v>
      </c>
      <c r="M87" s="80"/>
      <c r="N87" s="81">
        <v>138732</v>
      </c>
      <c r="O87" s="82">
        <v>138.69999999999999</v>
      </c>
      <c r="P87" s="82">
        <v>138.69999999999999</v>
      </c>
      <c r="Q87" s="83">
        <f t="shared" si="1"/>
        <v>100</v>
      </c>
      <c r="R87" s="65"/>
    </row>
    <row r="88" spans="1:18" ht="12.75" hidden="1" customHeight="1">
      <c r="A88" s="146" t="s">
        <v>211</v>
      </c>
      <c r="B88" s="146"/>
      <c r="C88" s="146"/>
      <c r="D88" s="146"/>
      <c r="E88" s="146"/>
      <c r="F88" s="146"/>
      <c r="G88" s="146"/>
      <c r="H88" s="146"/>
      <c r="I88" s="146"/>
      <c r="J88" s="146"/>
      <c r="K88" s="79">
        <v>1</v>
      </c>
      <c r="L88" s="79">
        <v>13</v>
      </c>
      <c r="M88" s="80"/>
      <c r="N88" s="81">
        <v>138732</v>
      </c>
      <c r="O88" s="82">
        <v>138.69999999999999</v>
      </c>
      <c r="P88" s="82">
        <v>138.69999999999999</v>
      </c>
      <c r="Q88" s="83">
        <f t="shared" si="1"/>
        <v>100</v>
      </c>
      <c r="R88" s="65"/>
    </row>
    <row r="89" spans="1:18" ht="12.75" hidden="1" customHeight="1">
      <c r="A89" s="146" t="s">
        <v>212</v>
      </c>
      <c r="B89" s="146"/>
      <c r="C89" s="146"/>
      <c r="D89" s="146"/>
      <c r="E89" s="146"/>
      <c r="F89" s="146"/>
      <c r="G89" s="146"/>
      <c r="H89" s="146"/>
      <c r="I89" s="146"/>
      <c r="J89" s="146"/>
      <c r="K89" s="79">
        <v>1</v>
      </c>
      <c r="L89" s="79">
        <v>13</v>
      </c>
      <c r="M89" s="80"/>
      <c r="N89" s="81">
        <v>138732</v>
      </c>
      <c r="O89" s="82">
        <v>138.69999999999999</v>
      </c>
      <c r="P89" s="82">
        <v>138.69999999999999</v>
      </c>
      <c r="Q89" s="83">
        <f t="shared" si="1"/>
        <v>100</v>
      </c>
      <c r="R89" s="65"/>
    </row>
    <row r="90" spans="1:18" ht="12.75" hidden="1" customHeight="1">
      <c r="A90" s="153" t="s">
        <v>213</v>
      </c>
      <c r="B90" s="153"/>
      <c r="C90" s="153"/>
      <c r="D90" s="153"/>
      <c r="E90" s="153"/>
      <c r="F90" s="153"/>
      <c r="G90" s="153"/>
      <c r="H90" s="153"/>
      <c r="I90" s="153"/>
      <c r="J90" s="153"/>
      <c r="K90" s="84">
        <v>4</v>
      </c>
      <c r="L90" s="84">
        <v>0</v>
      </c>
      <c r="M90" s="80"/>
      <c r="N90" s="85">
        <v>80038903.590000004</v>
      </c>
      <c r="O90" s="86">
        <v>80038.899999999994</v>
      </c>
      <c r="P90" s="86">
        <v>80038.899999999994</v>
      </c>
      <c r="Q90" s="83">
        <f t="shared" si="1"/>
        <v>100</v>
      </c>
      <c r="R90" s="65"/>
    </row>
    <row r="91" spans="1:18" ht="12.75" customHeight="1">
      <c r="A91" s="146" t="s">
        <v>214</v>
      </c>
      <c r="B91" s="146"/>
      <c r="C91" s="146"/>
      <c r="D91" s="146"/>
      <c r="E91" s="146"/>
      <c r="F91" s="146"/>
      <c r="G91" s="146"/>
      <c r="H91" s="146"/>
      <c r="I91" s="146"/>
      <c r="J91" s="146"/>
      <c r="K91" s="79">
        <v>4</v>
      </c>
      <c r="L91" s="79">
        <v>5</v>
      </c>
      <c r="M91" s="80"/>
      <c r="N91" s="81">
        <v>1359600</v>
      </c>
      <c r="O91" s="82">
        <v>45.3</v>
      </c>
      <c r="P91" s="82">
        <v>45.3</v>
      </c>
      <c r="Q91" s="83">
        <f t="shared" si="1"/>
        <v>100</v>
      </c>
      <c r="R91" s="65"/>
    </row>
    <row r="92" spans="1:18" ht="12.75" hidden="1" customHeight="1">
      <c r="A92" s="146" t="s">
        <v>215</v>
      </c>
      <c r="B92" s="146"/>
      <c r="C92" s="146"/>
      <c r="D92" s="146"/>
      <c r="E92" s="146"/>
      <c r="F92" s="146"/>
      <c r="G92" s="146"/>
      <c r="H92" s="146"/>
      <c r="I92" s="146"/>
      <c r="J92" s="146"/>
      <c r="K92" s="79">
        <v>4</v>
      </c>
      <c r="L92" s="79">
        <v>5</v>
      </c>
      <c r="M92" s="80"/>
      <c r="N92" s="81">
        <v>1240300</v>
      </c>
      <c r="O92" s="82">
        <v>1240.3</v>
      </c>
      <c r="P92" s="82">
        <v>1240.3</v>
      </c>
      <c r="Q92" s="83">
        <f t="shared" si="1"/>
        <v>100</v>
      </c>
      <c r="R92" s="65"/>
    </row>
    <row r="93" spans="1:18" ht="21" hidden="1" customHeight="1">
      <c r="A93" s="146" t="s">
        <v>216</v>
      </c>
      <c r="B93" s="146"/>
      <c r="C93" s="146"/>
      <c r="D93" s="146"/>
      <c r="E93" s="146"/>
      <c r="F93" s="146"/>
      <c r="G93" s="146"/>
      <c r="H93" s="146"/>
      <c r="I93" s="146"/>
      <c r="J93" s="146"/>
      <c r="K93" s="79">
        <v>4</v>
      </c>
      <c r="L93" s="79">
        <v>5</v>
      </c>
      <c r="M93" s="80"/>
      <c r="N93" s="81">
        <v>1240300</v>
      </c>
      <c r="O93" s="82">
        <v>1240.3</v>
      </c>
      <c r="P93" s="82">
        <v>1240.3</v>
      </c>
      <c r="Q93" s="83">
        <f t="shared" si="1"/>
        <v>100</v>
      </c>
      <c r="R93" s="65"/>
    </row>
    <row r="94" spans="1:18" ht="21" hidden="1" customHeight="1">
      <c r="A94" s="146" t="s">
        <v>217</v>
      </c>
      <c r="B94" s="146"/>
      <c r="C94" s="146"/>
      <c r="D94" s="146"/>
      <c r="E94" s="146"/>
      <c r="F94" s="146"/>
      <c r="G94" s="146"/>
      <c r="H94" s="146"/>
      <c r="I94" s="146"/>
      <c r="J94" s="146"/>
      <c r="K94" s="79">
        <v>4</v>
      </c>
      <c r="L94" s="79">
        <v>5</v>
      </c>
      <c r="M94" s="80"/>
      <c r="N94" s="81">
        <v>1240300</v>
      </c>
      <c r="O94" s="82">
        <v>1240.3</v>
      </c>
      <c r="P94" s="82">
        <v>1240.3</v>
      </c>
      <c r="Q94" s="83">
        <f t="shared" si="1"/>
        <v>100</v>
      </c>
      <c r="R94" s="65"/>
    </row>
    <row r="95" spans="1:18" ht="21" hidden="1" customHeight="1">
      <c r="A95" s="146" t="s">
        <v>170</v>
      </c>
      <c r="B95" s="146"/>
      <c r="C95" s="146"/>
      <c r="D95" s="146"/>
      <c r="E95" s="146"/>
      <c r="F95" s="146"/>
      <c r="G95" s="146"/>
      <c r="H95" s="146"/>
      <c r="I95" s="146"/>
      <c r="J95" s="146"/>
      <c r="K95" s="79">
        <v>4</v>
      </c>
      <c r="L95" s="79">
        <v>5</v>
      </c>
      <c r="M95" s="80"/>
      <c r="N95" s="81">
        <v>1240300</v>
      </c>
      <c r="O95" s="82">
        <v>1240.3</v>
      </c>
      <c r="P95" s="82">
        <v>1240.3</v>
      </c>
      <c r="Q95" s="83">
        <f t="shared" si="1"/>
        <v>100</v>
      </c>
      <c r="R95" s="65"/>
    </row>
    <row r="96" spans="1:18" ht="12.75" hidden="1" customHeight="1">
      <c r="A96" s="146" t="s">
        <v>171</v>
      </c>
      <c r="B96" s="146"/>
      <c r="C96" s="146"/>
      <c r="D96" s="146"/>
      <c r="E96" s="146"/>
      <c r="F96" s="146"/>
      <c r="G96" s="146"/>
      <c r="H96" s="146"/>
      <c r="I96" s="146"/>
      <c r="J96" s="146"/>
      <c r="K96" s="79">
        <v>4</v>
      </c>
      <c r="L96" s="79">
        <v>5</v>
      </c>
      <c r="M96" s="80"/>
      <c r="N96" s="81">
        <v>1240300</v>
      </c>
      <c r="O96" s="82">
        <v>1240.3</v>
      </c>
      <c r="P96" s="82">
        <v>1240.3</v>
      </c>
      <c r="Q96" s="83">
        <f t="shared" si="1"/>
        <v>100</v>
      </c>
      <c r="R96" s="65"/>
    </row>
    <row r="97" spans="1:18" ht="21" hidden="1" customHeight="1">
      <c r="A97" s="146" t="s">
        <v>218</v>
      </c>
      <c r="B97" s="146"/>
      <c r="C97" s="146"/>
      <c r="D97" s="146"/>
      <c r="E97" s="146"/>
      <c r="F97" s="146"/>
      <c r="G97" s="146"/>
      <c r="H97" s="146"/>
      <c r="I97" s="146"/>
      <c r="J97" s="146"/>
      <c r="K97" s="79">
        <v>4</v>
      </c>
      <c r="L97" s="79">
        <v>5</v>
      </c>
      <c r="M97" s="80"/>
      <c r="N97" s="81">
        <v>1240300</v>
      </c>
      <c r="O97" s="82">
        <v>1240.3</v>
      </c>
      <c r="P97" s="82">
        <v>1240.3</v>
      </c>
      <c r="Q97" s="83">
        <f t="shared" si="1"/>
        <v>100</v>
      </c>
      <c r="R97" s="65"/>
    </row>
    <row r="98" spans="1:18" ht="12.75" hidden="1" customHeight="1">
      <c r="A98" s="146" t="s">
        <v>219</v>
      </c>
      <c r="B98" s="146"/>
      <c r="C98" s="146"/>
      <c r="D98" s="146"/>
      <c r="E98" s="146"/>
      <c r="F98" s="146"/>
      <c r="G98" s="146"/>
      <c r="H98" s="146"/>
      <c r="I98" s="146"/>
      <c r="J98" s="146"/>
      <c r="K98" s="79">
        <v>4</v>
      </c>
      <c r="L98" s="79">
        <v>5</v>
      </c>
      <c r="M98" s="80"/>
      <c r="N98" s="81">
        <v>119300</v>
      </c>
      <c r="O98" s="82">
        <v>119.3</v>
      </c>
      <c r="P98" s="82">
        <v>119.3</v>
      </c>
      <c r="Q98" s="83">
        <f t="shared" si="1"/>
        <v>100</v>
      </c>
      <c r="R98" s="65"/>
    </row>
    <row r="99" spans="1:18" ht="21" hidden="1" customHeight="1">
      <c r="A99" s="146" t="s">
        <v>219</v>
      </c>
      <c r="B99" s="146"/>
      <c r="C99" s="146"/>
      <c r="D99" s="146"/>
      <c r="E99" s="146"/>
      <c r="F99" s="146"/>
      <c r="G99" s="146"/>
      <c r="H99" s="146"/>
      <c r="I99" s="146"/>
      <c r="J99" s="146"/>
      <c r="K99" s="79">
        <v>4</v>
      </c>
      <c r="L99" s="79">
        <v>5</v>
      </c>
      <c r="M99" s="80"/>
      <c r="N99" s="81">
        <v>119300</v>
      </c>
      <c r="O99" s="82">
        <v>119.3</v>
      </c>
      <c r="P99" s="82">
        <v>119.3</v>
      </c>
      <c r="Q99" s="83">
        <f t="shared" si="1"/>
        <v>100</v>
      </c>
      <c r="R99" s="65"/>
    </row>
    <row r="100" spans="1:18" ht="21" hidden="1" customHeight="1">
      <c r="A100" s="146" t="s">
        <v>220</v>
      </c>
      <c r="B100" s="146"/>
      <c r="C100" s="146"/>
      <c r="D100" s="146"/>
      <c r="E100" s="146"/>
      <c r="F100" s="146"/>
      <c r="G100" s="146"/>
      <c r="H100" s="146"/>
      <c r="I100" s="146"/>
      <c r="J100" s="146"/>
      <c r="K100" s="79">
        <v>4</v>
      </c>
      <c r="L100" s="79">
        <v>5</v>
      </c>
      <c r="M100" s="80"/>
      <c r="N100" s="81">
        <v>1300</v>
      </c>
      <c r="O100" s="82">
        <v>1.3</v>
      </c>
      <c r="P100" s="82">
        <v>1.3</v>
      </c>
      <c r="Q100" s="83">
        <f t="shared" si="1"/>
        <v>100</v>
      </c>
      <c r="R100" s="65"/>
    </row>
    <row r="101" spans="1:18" ht="31.15" hidden="1" customHeight="1">
      <c r="A101" s="146" t="s">
        <v>170</v>
      </c>
      <c r="B101" s="146"/>
      <c r="C101" s="146"/>
      <c r="D101" s="146"/>
      <c r="E101" s="146"/>
      <c r="F101" s="146"/>
      <c r="G101" s="146"/>
      <c r="H101" s="146"/>
      <c r="I101" s="146"/>
      <c r="J101" s="146"/>
      <c r="K101" s="79">
        <v>4</v>
      </c>
      <c r="L101" s="79">
        <v>5</v>
      </c>
      <c r="M101" s="80"/>
      <c r="N101" s="81">
        <v>1300</v>
      </c>
      <c r="O101" s="82">
        <v>1.3</v>
      </c>
      <c r="P101" s="82">
        <v>1.3</v>
      </c>
      <c r="Q101" s="83">
        <f t="shared" si="1"/>
        <v>100</v>
      </c>
      <c r="R101" s="65"/>
    </row>
    <row r="102" spans="1:18" ht="12.75" hidden="1" customHeight="1">
      <c r="A102" s="146" t="s">
        <v>171</v>
      </c>
      <c r="B102" s="146"/>
      <c r="C102" s="146"/>
      <c r="D102" s="146"/>
      <c r="E102" s="146"/>
      <c r="F102" s="146"/>
      <c r="G102" s="146"/>
      <c r="H102" s="146"/>
      <c r="I102" s="146"/>
      <c r="J102" s="146"/>
      <c r="K102" s="79">
        <v>4</v>
      </c>
      <c r="L102" s="79">
        <v>5</v>
      </c>
      <c r="M102" s="80"/>
      <c r="N102" s="81">
        <v>1300</v>
      </c>
      <c r="O102" s="82">
        <v>1.3</v>
      </c>
      <c r="P102" s="82">
        <v>1.3</v>
      </c>
      <c r="Q102" s="83">
        <f t="shared" si="1"/>
        <v>100</v>
      </c>
      <c r="R102" s="65"/>
    </row>
    <row r="103" spans="1:18" ht="21" hidden="1" customHeight="1">
      <c r="A103" s="146" t="s">
        <v>221</v>
      </c>
      <c r="B103" s="146"/>
      <c r="C103" s="146"/>
      <c r="D103" s="146"/>
      <c r="E103" s="146"/>
      <c r="F103" s="146"/>
      <c r="G103" s="146"/>
      <c r="H103" s="146"/>
      <c r="I103" s="146"/>
      <c r="J103" s="146"/>
      <c r="K103" s="79">
        <v>4</v>
      </c>
      <c r="L103" s="79">
        <v>5</v>
      </c>
      <c r="M103" s="80"/>
      <c r="N103" s="81">
        <v>1300</v>
      </c>
      <c r="O103" s="82">
        <v>1.3</v>
      </c>
      <c r="P103" s="82">
        <v>1.3</v>
      </c>
      <c r="Q103" s="83">
        <f t="shared" si="1"/>
        <v>100</v>
      </c>
      <c r="R103" s="65"/>
    </row>
    <row r="104" spans="1:18" ht="12.75" hidden="1" customHeight="1">
      <c r="A104" s="146" t="s">
        <v>222</v>
      </c>
      <c r="B104" s="146"/>
      <c r="C104" s="146"/>
      <c r="D104" s="146"/>
      <c r="E104" s="146"/>
      <c r="F104" s="146"/>
      <c r="G104" s="146"/>
      <c r="H104" s="146"/>
      <c r="I104" s="146"/>
      <c r="J104" s="146"/>
      <c r="K104" s="79">
        <v>4</v>
      </c>
      <c r="L104" s="79">
        <v>5</v>
      </c>
      <c r="M104" s="80"/>
      <c r="N104" s="81">
        <v>118000</v>
      </c>
      <c r="O104" s="82">
        <v>118</v>
      </c>
      <c r="P104" s="82">
        <v>118</v>
      </c>
      <c r="Q104" s="83">
        <f t="shared" si="1"/>
        <v>100</v>
      </c>
      <c r="R104" s="65"/>
    </row>
    <row r="105" spans="1:18" ht="21" hidden="1" customHeight="1">
      <c r="A105" s="146" t="s">
        <v>170</v>
      </c>
      <c r="B105" s="146"/>
      <c r="C105" s="146"/>
      <c r="D105" s="146"/>
      <c r="E105" s="146"/>
      <c r="F105" s="146"/>
      <c r="G105" s="146"/>
      <c r="H105" s="146"/>
      <c r="I105" s="146"/>
      <c r="J105" s="146"/>
      <c r="K105" s="79">
        <v>4</v>
      </c>
      <c r="L105" s="79">
        <v>5</v>
      </c>
      <c r="M105" s="80"/>
      <c r="N105" s="81">
        <v>118000</v>
      </c>
      <c r="O105" s="82">
        <v>118</v>
      </c>
      <c r="P105" s="82">
        <v>118</v>
      </c>
      <c r="Q105" s="83">
        <f t="shared" si="1"/>
        <v>100</v>
      </c>
      <c r="R105" s="65"/>
    </row>
    <row r="106" spans="1:18" ht="12.75" hidden="1" customHeight="1">
      <c r="A106" s="146" t="s">
        <v>171</v>
      </c>
      <c r="B106" s="146"/>
      <c r="C106" s="146"/>
      <c r="D106" s="146"/>
      <c r="E106" s="146"/>
      <c r="F106" s="146"/>
      <c r="G106" s="146"/>
      <c r="H106" s="146"/>
      <c r="I106" s="146"/>
      <c r="J106" s="146"/>
      <c r="K106" s="79">
        <v>4</v>
      </c>
      <c r="L106" s="79">
        <v>5</v>
      </c>
      <c r="M106" s="80"/>
      <c r="N106" s="81">
        <v>118000</v>
      </c>
      <c r="O106" s="82">
        <v>118</v>
      </c>
      <c r="P106" s="82">
        <v>118</v>
      </c>
      <c r="Q106" s="83">
        <f t="shared" si="1"/>
        <v>100</v>
      </c>
      <c r="R106" s="65"/>
    </row>
    <row r="107" spans="1:18" ht="21" hidden="1" customHeight="1">
      <c r="A107" s="146" t="s">
        <v>223</v>
      </c>
      <c r="B107" s="146"/>
      <c r="C107" s="146"/>
      <c r="D107" s="146"/>
      <c r="E107" s="146"/>
      <c r="F107" s="146"/>
      <c r="G107" s="146"/>
      <c r="H107" s="146"/>
      <c r="I107" s="146"/>
      <c r="J107" s="146"/>
      <c r="K107" s="79">
        <v>4</v>
      </c>
      <c r="L107" s="79">
        <v>5</v>
      </c>
      <c r="M107" s="80"/>
      <c r="N107" s="81">
        <v>118000</v>
      </c>
      <c r="O107" s="82">
        <v>118</v>
      </c>
      <c r="P107" s="82">
        <v>118</v>
      </c>
      <c r="Q107" s="83">
        <f t="shared" si="1"/>
        <v>100</v>
      </c>
      <c r="R107" s="65"/>
    </row>
    <row r="108" spans="1:18" ht="12.75" customHeight="1">
      <c r="A108" s="146" t="s">
        <v>224</v>
      </c>
      <c r="B108" s="146"/>
      <c r="C108" s="146"/>
      <c r="D108" s="146"/>
      <c r="E108" s="146"/>
      <c r="F108" s="146"/>
      <c r="G108" s="146"/>
      <c r="H108" s="146"/>
      <c r="I108" s="146"/>
      <c r="J108" s="146"/>
      <c r="K108" s="79">
        <v>4</v>
      </c>
      <c r="L108" s="79">
        <v>6</v>
      </c>
      <c r="M108" s="80"/>
      <c r="N108" s="81">
        <v>300000</v>
      </c>
      <c r="O108" s="82">
        <v>300</v>
      </c>
      <c r="P108" s="82">
        <v>300</v>
      </c>
      <c r="Q108" s="83">
        <f t="shared" si="1"/>
        <v>100</v>
      </c>
      <c r="R108" s="65"/>
    </row>
    <row r="109" spans="1:18" ht="12.75" customHeight="1">
      <c r="A109" s="146" t="s">
        <v>225</v>
      </c>
      <c r="B109" s="146"/>
      <c r="C109" s="146"/>
      <c r="D109" s="146"/>
      <c r="E109" s="146"/>
      <c r="F109" s="146"/>
      <c r="G109" s="146"/>
      <c r="H109" s="146"/>
      <c r="I109" s="146"/>
      <c r="J109" s="146"/>
      <c r="K109" s="79">
        <v>4</v>
      </c>
      <c r="L109" s="79">
        <v>9</v>
      </c>
      <c r="M109" s="80"/>
      <c r="N109" s="81">
        <v>71421384.420000002</v>
      </c>
      <c r="O109" s="82">
        <v>23715.4</v>
      </c>
      <c r="P109" s="82">
        <v>23715.4</v>
      </c>
      <c r="Q109" s="83">
        <f t="shared" si="1"/>
        <v>100</v>
      </c>
      <c r="R109" s="65"/>
    </row>
    <row r="110" spans="1:18" ht="12.75" customHeight="1">
      <c r="A110" s="146" t="s">
        <v>226</v>
      </c>
      <c r="B110" s="146"/>
      <c r="C110" s="146"/>
      <c r="D110" s="146"/>
      <c r="E110" s="146"/>
      <c r="F110" s="146"/>
      <c r="G110" s="146"/>
      <c r="H110" s="146"/>
      <c r="I110" s="146"/>
      <c r="J110" s="146"/>
      <c r="K110" s="79">
        <v>4</v>
      </c>
      <c r="L110" s="79">
        <v>12</v>
      </c>
      <c r="M110" s="80"/>
      <c r="N110" s="81">
        <v>6957919.1699999999</v>
      </c>
      <c r="O110" s="82">
        <v>2210</v>
      </c>
      <c r="P110" s="82">
        <v>2210</v>
      </c>
      <c r="Q110" s="83">
        <f t="shared" si="1"/>
        <v>100</v>
      </c>
      <c r="R110" s="65"/>
    </row>
    <row r="111" spans="1:18" ht="12.75" customHeight="1">
      <c r="A111" s="146" t="s">
        <v>227</v>
      </c>
      <c r="B111" s="146"/>
      <c r="C111" s="146"/>
      <c r="D111" s="146"/>
      <c r="E111" s="146"/>
      <c r="F111" s="146"/>
      <c r="G111" s="146"/>
      <c r="H111" s="146"/>
      <c r="I111" s="146"/>
      <c r="J111" s="146"/>
      <c r="K111" s="79">
        <v>5</v>
      </c>
      <c r="L111" s="79">
        <v>1</v>
      </c>
      <c r="M111" s="80"/>
      <c r="N111" s="81">
        <v>8795928.0899999999</v>
      </c>
      <c r="O111" s="82">
        <v>831.2</v>
      </c>
      <c r="P111" s="82">
        <v>831.2</v>
      </c>
      <c r="Q111" s="83">
        <f t="shared" si="1"/>
        <v>100</v>
      </c>
      <c r="R111" s="65"/>
    </row>
    <row r="112" spans="1:18" ht="12.75" customHeight="1">
      <c r="A112" s="146" t="s">
        <v>228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79">
        <v>5</v>
      </c>
      <c r="L112" s="79">
        <v>2</v>
      </c>
      <c r="M112" s="80"/>
      <c r="N112" s="81">
        <v>13784642.620000001</v>
      </c>
      <c r="O112" s="82">
        <v>269.8</v>
      </c>
      <c r="P112" s="82">
        <v>269.8</v>
      </c>
      <c r="Q112" s="83">
        <f t="shared" si="1"/>
        <v>100</v>
      </c>
      <c r="R112" s="65"/>
    </row>
    <row r="113" spans="1:18" ht="12.75" hidden="1" customHeight="1">
      <c r="A113" s="146" t="s">
        <v>229</v>
      </c>
      <c r="B113" s="146"/>
      <c r="C113" s="146"/>
      <c r="D113" s="146"/>
      <c r="E113" s="146"/>
      <c r="F113" s="146"/>
      <c r="G113" s="146"/>
      <c r="H113" s="146"/>
      <c r="I113" s="146"/>
      <c r="J113" s="146"/>
      <c r="K113" s="79">
        <v>5</v>
      </c>
      <c r="L113" s="79">
        <v>3</v>
      </c>
      <c r="M113" s="80"/>
      <c r="N113" s="81">
        <v>8480867.3599999994</v>
      </c>
      <c r="O113" s="82">
        <v>0</v>
      </c>
      <c r="P113" s="82">
        <v>0</v>
      </c>
      <c r="Q113" s="83"/>
      <c r="R113" s="65"/>
    </row>
    <row r="114" spans="1:18" ht="25.9" hidden="1" customHeight="1">
      <c r="A114" s="146" t="s">
        <v>230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79">
        <v>5</v>
      </c>
      <c r="L114" s="79">
        <v>5</v>
      </c>
      <c r="M114" s="80"/>
      <c r="N114" s="81">
        <v>1162376.57</v>
      </c>
      <c r="O114" s="82"/>
      <c r="P114" s="82"/>
      <c r="Q114" s="83"/>
      <c r="R114" s="65"/>
    </row>
    <row r="115" spans="1:18" ht="12.75" customHeight="1">
      <c r="A115" s="146" t="s">
        <v>231</v>
      </c>
      <c r="B115" s="146"/>
      <c r="C115" s="146"/>
      <c r="D115" s="146"/>
      <c r="E115" s="146"/>
      <c r="F115" s="146"/>
      <c r="G115" s="146"/>
      <c r="H115" s="146"/>
      <c r="I115" s="146"/>
      <c r="J115" s="146"/>
      <c r="K115" s="79">
        <v>7</v>
      </c>
      <c r="L115" s="79">
        <v>1</v>
      </c>
      <c r="M115" s="80"/>
      <c r="N115" s="81">
        <v>168649986.25</v>
      </c>
      <c r="O115" s="82">
        <v>199102.2</v>
      </c>
      <c r="P115" s="82">
        <v>199102.2</v>
      </c>
      <c r="Q115" s="83">
        <f t="shared" si="1"/>
        <v>100</v>
      </c>
      <c r="R115" s="65"/>
    </row>
    <row r="116" spans="1:18" ht="12.75" customHeight="1">
      <c r="A116" s="146" t="s">
        <v>232</v>
      </c>
      <c r="B116" s="146"/>
      <c r="C116" s="146"/>
      <c r="D116" s="146"/>
      <c r="E116" s="146"/>
      <c r="F116" s="146"/>
      <c r="G116" s="146"/>
      <c r="H116" s="146"/>
      <c r="I116" s="146"/>
      <c r="J116" s="146"/>
      <c r="K116" s="79">
        <v>7</v>
      </c>
      <c r="L116" s="79">
        <v>2</v>
      </c>
      <c r="M116" s="80"/>
      <c r="N116" s="81">
        <v>362548014.14999998</v>
      </c>
      <c r="O116" s="82">
        <v>377067.7</v>
      </c>
      <c r="P116" s="82">
        <v>377067.7</v>
      </c>
      <c r="Q116" s="83">
        <f t="shared" si="1"/>
        <v>100</v>
      </c>
      <c r="R116" s="65"/>
    </row>
    <row r="117" spans="1:18" ht="12.75" customHeight="1">
      <c r="A117" s="150" t="s">
        <v>233</v>
      </c>
      <c r="B117" s="151"/>
      <c r="C117" s="151"/>
      <c r="D117" s="151"/>
      <c r="E117" s="151"/>
      <c r="F117" s="151"/>
      <c r="G117" s="152"/>
      <c r="H117" s="87"/>
      <c r="I117" s="87"/>
      <c r="J117" s="87"/>
      <c r="K117" s="79">
        <v>7</v>
      </c>
      <c r="L117" s="79">
        <v>3</v>
      </c>
      <c r="M117" s="80"/>
      <c r="N117" s="81"/>
      <c r="O117" s="82">
        <v>46162.3</v>
      </c>
      <c r="P117" s="82">
        <v>46162.3</v>
      </c>
      <c r="Q117" s="83">
        <f t="shared" si="1"/>
        <v>100</v>
      </c>
      <c r="R117" s="65"/>
    </row>
    <row r="118" spans="1:18" ht="12.75" customHeight="1">
      <c r="A118" s="146" t="s">
        <v>234</v>
      </c>
      <c r="B118" s="146"/>
      <c r="C118" s="146"/>
      <c r="D118" s="146"/>
      <c r="E118" s="146"/>
      <c r="F118" s="146"/>
      <c r="G118" s="146"/>
      <c r="H118" s="146"/>
      <c r="I118" s="146"/>
      <c r="J118" s="146"/>
      <c r="K118" s="79">
        <v>7</v>
      </c>
      <c r="L118" s="79">
        <v>7</v>
      </c>
      <c r="M118" s="80"/>
      <c r="N118" s="81">
        <v>3447230</v>
      </c>
      <c r="O118" s="82">
        <v>4763</v>
      </c>
      <c r="P118" s="82">
        <v>4763</v>
      </c>
      <c r="Q118" s="83">
        <f t="shared" si="1"/>
        <v>100</v>
      </c>
      <c r="R118" s="65"/>
    </row>
    <row r="119" spans="1:18" ht="12.75" customHeight="1">
      <c r="A119" s="146" t="s">
        <v>235</v>
      </c>
      <c r="B119" s="146"/>
      <c r="C119" s="146"/>
      <c r="D119" s="146"/>
      <c r="E119" s="146"/>
      <c r="F119" s="146"/>
      <c r="G119" s="146"/>
      <c r="H119" s="146"/>
      <c r="I119" s="146"/>
      <c r="J119" s="146"/>
      <c r="K119" s="79">
        <v>7</v>
      </c>
      <c r="L119" s="79">
        <v>9</v>
      </c>
      <c r="M119" s="80"/>
      <c r="N119" s="81">
        <v>22041344.900000006</v>
      </c>
      <c r="O119" s="82">
        <v>75388.399999999994</v>
      </c>
      <c r="P119" s="82">
        <v>75388.399999999994</v>
      </c>
      <c r="Q119" s="83">
        <f t="shared" si="1"/>
        <v>100</v>
      </c>
      <c r="R119" s="65"/>
    </row>
    <row r="120" spans="1:18" ht="12.75" customHeight="1">
      <c r="A120" s="146" t="s">
        <v>236</v>
      </c>
      <c r="B120" s="146"/>
      <c r="C120" s="146"/>
      <c r="D120" s="146"/>
      <c r="E120" s="146"/>
      <c r="F120" s="146"/>
      <c r="G120" s="146"/>
      <c r="H120" s="146"/>
      <c r="I120" s="146"/>
      <c r="J120" s="146"/>
      <c r="K120" s="79">
        <v>8</v>
      </c>
      <c r="L120" s="79">
        <v>1</v>
      </c>
      <c r="M120" s="80"/>
      <c r="N120" s="81">
        <v>65411849.800000004</v>
      </c>
      <c r="O120" s="82">
        <v>87615.3</v>
      </c>
      <c r="P120" s="82">
        <v>87615.3</v>
      </c>
      <c r="Q120" s="83">
        <f t="shared" si="1"/>
        <v>100</v>
      </c>
      <c r="R120" s="65"/>
    </row>
    <row r="121" spans="1:18" ht="12.75" customHeight="1">
      <c r="A121" s="146" t="s">
        <v>237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79">
        <v>8</v>
      </c>
      <c r="L121" s="79">
        <v>4</v>
      </c>
      <c r="M121" s="80"/>
      <c r="N121" s="81">
        <v>3417838.18</v>
      </c>
      <c r="O121" s="82">
        <v>16232.2</v>
      </c>
      <c r="P121" s="82">
        <v>16232.2</v>
      </c>
      <c r="Q121" s="83">
        <f t="shared" si="1"/>
        <v>100</v>
      </c>
      <c r="R121" s="65"/>
    </row>
    <row r="122" spans="1:18" ht="12.75" customHeight="1">
      <c r="A122" s="146" t="s">
        <v>238</v>
      </c>
      <c r="B122" s="146"/>
      <c r="C122" s="146"/>
      <c r="D122" s="146"/>
      <c r="E122" s="146"/>
      <c r="F122" s="146"/>
      <c r="G122" s="146"/>
      <c r="H122" s="146"/>
      <c r="I122" s="146"/>
      <c r="J122" s="146"/>
      <c r="K122" s="79">
        <v>10</v>
      </c>
      <c r="L122" s="79">
        <v>1</v>
      </c>
      <c r="M122" s="80"/>
      <c r="N122" s="81">
        <v>4091600</v>
      </c>
      <c r="O122" s="82">
        <v>4590.2</v>
      </c>
      <c r="P122" s="82">
        <v>4590.2</v>
      </c>
      <c r="Q122" s="83">
        <f t="shared" si="1"/>
        <v>100</v>
      </c>
      <c r="R122" s="65"/>
    </row>
    <row r="123" spans="1:18" ht="12.75" customHeight="1">
      <c r="A123" s="146" t="s">
        <v>239</v>
      </c>
      <c r="B123" s="146"/>
      <c r="C123" s="146"/>
      <c r="D123" s="146"/>
      <c r="E123" s="146"/>
      <c r="F123" s="146"/>
      <c r="G123" s="146"/>
      <c r="H123" s="146"/>
      <c r="I123" s="146"/>
      <c r="J123" s="146"/>
      <c r="K123" s="79">
        <v>10</v>
      </c>
      <c r="L123" s="79">
        <v>3</v>
      </c>
      <c r="M123" s="80"/>
      <c r="N123" s="81">
        <v>10368409</v>
      </c>
      <c r="O123" s="82">
        <v>13418.6</v>
      </c>
      <c r="P123" s="82">
        <v>13418.6</v>
      </c>
      <c r="Q123" s="83">
        <f t="shared" si="1"/>
        <v>100</v>
      </c>
      <c r="R123" s="65"/>
    </row>
    <row r="124" spans="1:18" ht="12.75" customHeight="1">
      <c r="A124" s="146" t="s">
        <v>240</v>
      </c>
      <c r="B124" s="146"/>
      <c r="C124" s="146"/>
      <c r="D124" s="146"/>
      <c r="E124" s="146"/>
      <c r="F124" s="146"/>
      <c r="G124" s="146"/>
      <c r="H124" s="146"/>
      <c r="I124" s="146"/>
      <c r="J124" s="146"/>
      <c r="K124" s="79">
        <v>10</v>
      </c>
      <c r="L124" s="79">
        <v>4</v>
      </c>
      <c r="M124" s="80"/>
      <c r="N124" s="81">
        <v>6653200</v>
      </c>
      <c r="O124" s="82">
        <v>6719.5</v>
      </c>
      <c r="P124" s="82">
        <v>6719.5</v>
      </c>
      <c r="Q124" s="83">
        <f t="shared" si="1"/>
        <v>100</v>
      </c>
      <c r="R124" s="65"/>
    </row>
    <row r="125" spans="1:18" ht="12.75" customHeight="1">
      <c r="A125" s="146" t="s">
        <v>241</v>
      </c>
      <c r="B125" s="146"/>
      <c r="C125" s="146"/>
      <c r="D125" s="146"/>
      <c r="E125" s="146"/>
      <c r="F125" s="146"/>
      <c r="G125" s="146"/>
      <c r="H125" s="146"/>
      <c r="I125" s="146"/>
      <c r="J125" s="146"/>
      <c r="K125" s="79">
        <v>11</v>
      </c>
      <c r="L125" s="79">
        <v>1</v>
      </c>
      <c r="M125" s="80"/>
      <c r="N125" s="81">
        <v>5334400.13</v>
      </c>
      <c r="O125" s="82">
        <v>5970.3</v>
      </c>
      <c r="P125" s="82">
        <v>5970.3</v>
      </c>
      <c r="Q125" s="83">
        <f t="shared" si="1"/>
        <v>100</v>
      </c>
      <c r="R125" s="65"/>
    </row>
    <row r="126" spans="1:18" ht="12.75" customHeight="1">
      <c r="A126" s="146" t="s">
        <v>242</v>
      </c>
      <c r="B126" s="146"/>
      <c r="C126" s="146"/>
      <c r="D126" s="146"/>
      <c r="E126" s="146"/>
      <c r="F126" s="146"/>
      <c r="G126" s="146"/>
      <c r="H126" s="146"/>
      <c r="I126" s="146"/>
      <c r="J126" s="146"/>
      <c r="K126" s="79">
        <v>11</v>
      </c>
      <c r="L126" s="79">
        <v>2</v>
      </c>
      <c r="M126" s="80"/>
      <c r="N126" s="81">
        <v>178400</v>
      </c>
      <c r="O126" s="82">
        <v>16531.2</v>
      </c>
      <c r="P126" s="82">
        <v>16531.2</v>
      </c>
      <c r="Q126" s="83">
        <f t="shared" si="1"/>
        <v>100</v>
      </c>
      <c r="R126" s="65"/>
    </row>
    <row r="127" spans="1:18" ht="12.75" customHeight="1">
      <c r="A127" s="146" t="s">
        <v>243</v>
      </c>
      <c r="B127" s="146"/>
      <c r="C127" s="146"/>
      <c r="D127" s="146"/>
      <c r="E127" s="146"/>
      <c r="F127" s="146"/>
      <c r="G127" s="146"/>
      <c r="H127" s="146"/>
      <c r="I127" s="146"/>
      <c r="J127" s="146"/>
      <c r="K127" s="79">
        <v>12</v>
      </c>
      <c r="L127" s="79">
        <v>2</v>
      </c>
      <c r="M127" s="80"/>
      <c r="N127" s="81">
        <v>391000</v>
      </c>
      <c r="O127" s="82">
        <v>310</v>
      </c>
      <c r="P127" s="82">
        <v>310</v>
      </c>
      <c r="Q127" s="83">
        <f t="shared" si="1"/>
        <v>100</v>
      </c>
      <c r="R127" s="65"/>
    </row>
    <row r="128" spans="1:18" ht="25.5" customHeight="1">
      <c r="A128" s="146" t="s">
        <v>244</v>
      </c>
      <c r="B128" s="146"/>
      <c r="C128" s="146"/>
      <c r="D128" s="146"/>
      <c r="E128" s="146"/>
      <c r="F128" s="146"/>
      <c r="G128" s="146"/>
      <c r="H128" s="146"/>
      <c r="I128" s="146"/>
      <c r="J128" s="146"/>
      <c r="K128" s="79">
        <v>13</v>
      </c>
      <c r="L128" s="79">
        <v>1</v>
      </c>
      <c r="M128" s="80"/>
      <c r="N128" s="81">
        <v>1578000</v>
      </c>
      <c r="O128" s="82">
        <v>414.3</v>
      </c>
      <c r="P128" s="82">
        <v>414.3</v>
      </c>
      <c r="Q128" s="83">
        <f t="shared" si="1"/>
        <v>100</v>
      </c>
      <c r="R128" s="65"/>
    </row>
    <row r="129" spans="1:18" ht="40.15" customHeight="1">
      <c r="A129" s="146" t="s">
        <v>245</v>
      </c>
      <c r="B129" s="146"/>
      <c r="C129" s="146"/>
      <c r="D129" s="146"/>
      <c r="E129" s="146"/>
      <c r="F129" s="146"/>
      <c r="G129" s="146"/>
      <c r="H129" s="146"/>
      <c r="I129" s="146"/>
      <c r="J129" s="146"/>
      <c r="K129" s="79">
        <v>14</v>
      </c>
      <c r="L129" s="79">
        <v>1</v>
      </c>
      <c r="M129" s="80"/>
      <c r="N129" s="81">
        <v>2421700</v>
      </c>
      <c r="O129" s="82">
        <v>2652.9</v>
      </c>
      <c r="P129" s="82">
        <v>2652.9</v>
      </c>
      <c r="Q129" s="83">
        <f t="shared" si="1"/>
        <v>100</v>
      </c>
      <c r="R129" s="65"/>
    </row>
    <row r="130" spans="1:18" ht="40.15" hidden="1" customHeight="1">
      <c r="A130" s="146" t="s">
        <v>246</v>
      </c>
      <c r="B130" s="146"/>
      <c r="C130" s="146"/>
      <c r="D130" s="146"/>
      <c r="E130" s="146"/>
      <c r="F130" s="146"/>
      <c r="G130" s="146"/>
      <c r="H130" s="146"/>
      <c r="I130" s="146"/>
      <c r="J130" s="146"/>
      <c r="K130" s="79">
        <v>14</v>
      </c>
      <c r="L130" s="79">
        <v>3</v>
      </c>
      <c r="M130" s="80"/>
      <c r="N130" s="81">
        <v>781213.15</v>
      </c>
      <c r="O130" s="82"/>
      <c r="P130" s="82"/>
      <c r="Q130" s="83"/>
      <c r="R130" s="65"/>
    </row>
    <row r="131" spans="1:18" s="93" customFormat="1" ht="18.600000000000001" customHeight="1">
      <c r="A131" s="147" t="s">
        <v>247</v>
      </c>
      <c r="B131" s="148"/>
      <c r="C131" s="148"/>
      <c r="D131" s="148"/>
      <c r="E131" s="148"/>
      <c r="F131" s="148"/>
      <c r="G131" s="148"/>
      <c r="H131" s="148"/>
      <c r="I131" s="148"/>
      <c r="J131" s="148"/>
      <c r="K131" s="148"/>
      <c r="L131" s="149"/>
      <c r="M131" s="88">
        <v>0</v>
      </c>
      <c r="N131" s="89">
        <v>818253248.08999979</v>
      </c>
      <c r="O131" s="90">
        <f>O6+O7+O18+O19+O20+O21+O33+O34+O91+O108+O109+O110+O111+O112+O113+O114+O115+O116+O118+O119+O120+O121+O122+O123+O124+O125+O126+O127+O128+O129+O130+O117</f>
        <v>935813.70000000007</v>
      </c>
      <c r="P131" s="90">
        <f>P6+P7+P18+P19+P20+P21+P33+P34+P91+P108+P109+P110+P111+P112+P113+P114+P115+P116+P118+P119+P120+P121+P122+P123+P124+P125+P126+P127+P128+P129+P130+P117</f>
        <v>935813.70000000007</v>
      </c>
      <c r="Q131" s="91">
        <v>100</v>
      </c>
      <c r="R131" s="92"/>
    </row>
    <row r="132" spans="1:18" ht="409.6" hidden="1" customHeight="1">
      <c r="A132" s="88" t="s">
        <v>248</v>
      </c>
      <c r="B132" s="94"/>
      <c r="C132" s="94"/>
      <c r="D132" s="94"/>
      <c r="E132" s="94"/>
      <c r="F132" s="94"/>
      <c r="G132" s="94"/>
      <c r="H132" s="94"/>
      <c r="I132" s="94"/>
      <c r="J132" s="94"/>
      <c r="K132" s="95">
        <v>0</v>
      </c>
      <c r="L132" s="95">
        <v>0</v>
      </c>
      <c r="M132" s="88">
        <v>0</v>
      </c>
      <c r="N132" s="85">
        <v>818253248.08999979</v>
      </c>
      <c r="O132" s="86">
        <v>818253.2</v>
      </c>
      <c r="P132" s="96" t="s">
        <v>249</v>
      </c>
      <c r="Q132" s="97"/>
      <c r="R132" s="98"/>
    </row>
    <row r="133" spans="1:18" ht="12.75" customHeight="1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98"/>
    </row>
    <row r="134" spans="1:18" ht="12.75" customHeight="1">
      <c r="R134" s="65"/>
    </row>
  </sheetData>
  <mergeCells count="130">
    <mergeCell ref="A8:J8"/>
    <mergeCell ref="A9:J9"/>
    <mergeCell ref="A10:J10"/>
    <mergeCell ref="A11:J11"/>
    <mergeCell ref="A12:J12"/>
    <mergeCell ref="A13:J13"/>
    <mergeCell ref="A1:Q1"/>
    <mergeCell ref="A2:Q2"/>
    <mergeCell ref="A4:G4"/>
    <mergeCell ref="A5:G5"/>
    <mergeCell ref="A6:J6"/>
    <mergeCell ref="A7:J7"/>
    <mergeCell ref="A20:J20"/>
    <mergeCell ref="A21:J21"/>
    <mergeCell ref="A22:J22"/>
    <mergeCell ref="A23:J23"/>
    <mergeCell ref="A24:J24"/>
    <mergeCell ref="A25:J25"/>
    <mergeCell ref="A14:J14"/>
    <mergeCell ref="A15:J15"/>
    <mergeCell ref="A16:J16"/>
    <mergeCell ref="A17:J17"/>
    <mergeCell ref="A18:J18"/>
    <mergeCell ref="A19:J19"/>
    <mergeCell ref="A32:J32"/>
    <mergeCell ref="A33:J33"/>
    <mergeCell ref="A34:J34"/>
    <mergeCell ref="A35:J35"/>
    <mergeCell ref="A36:J36"/>
    <mergeCell ref="A37:J37"/>
    <mergeCell ref="A26:J26"/>
    <mergeCell ref="A27:J27"/>
    <mergeCell ref="A28:J28"/>
    <mergeCell ref="A29:J29"/>
    <mergeCell ref="A30:J30"/>
    <mergeCell ref="A31:J31"/>
    <mergeCell ref="A44:J44"/>
    <mergeCell ref="A45:J45"/>
    <mergeCell ref="A46:J46"/>
    <mergeCell ref="A47:J47"/>
    <mergeCell ref="A48:J48"/>
    <mergeCell ref="A49:J49"/>
    <mergeCell ref="A38:J38"/>
    <mergeCell ref="A39:J39"/>
    <mergeCell ref="A40:J40"/>
    <mergeCell ref="A41:J41"/>
    <mergeCell ref="A42:J42"/>
    <mergeCell ref="A43:J43"/>
    <mergeCell ref="A56:J56"/>
    <mergeCell ref="A57:J57"/>
    <mergeCell ref="A58:J58"/>
    <mergeCell ref="A59:J59"/>
    <mergeCell ref="A60:J60"/>
    <mergeCell ref="A61:J61"/>
    <mergeCell ref="A50:J50"/>
    <mergeCell ref="A51:J51"/>
    <mergeCell ref="A52:J52"/>
    <mergeCell ref="A53:J53"/>
    <mergeCell ref="A54:J54"/>
    <mergeCell ref="A55:J55"/>
    <mergeCell ref="A68:J68"/>
    <mergeCell ref="A69:J69"/>
    <mergeCell ref="A70:J70"/>
    <mergeCell ref="A71:J71"/>
    <mergeCell ref="A72:J72"/>
    <mergeCell ref="A73:J73"/>
    <mergeCell ref="A62:J62"/>
    <mergeCell ref="A63:J63"/>
    <mergeCell ref="A64:J64"/>
    <mergeCell ref="A65:J65"/>
    <mergeCell ref="A66:J66"/>
    <mergeCell ref="A67:J67"/>
    <mergeCell ref="A80:J80"/>
    <mergeCell ref="A81:J81"/>
    <mergeCell ref="A82:J82"/>
    <mergeCell ref="A83:J83"/>
    <mergeCell ref="A84:J84"/>
    <mergeCell ref="A85:J85"/>
    <mergeCell ref="A74:J74"/>
    <mergeCell ref="A75:J75"/>
    <mergeCell ref="A76:J76"/>
    <mergeCell ref="A77:J77"/>
    <mergeCell ref="A78:J78"/>
    <mergeCell ref="A79:J79"/>
    <mergeCell ref="A92:J92"/>
    <mergeCell ref="A93:J93"/>
    <mergeCell ref="A94:J94"/>
    <mergeCell ref="A95:J95"/>
    <mergeCell ref="A96:J96"/>
    <mergeCell ref="A97:J97"/>
    <mergeCell ref="A86:J86"/>
    <mergeCell ref="A87:J87"/>
    <mergeCell ref="A88:J88"/>
    <mergeCell ref="A89:J89"/>
    <mergeCell ref="A90:J90"/>
    <mergeCell ref="A91:J91"/>
    <mergeCell ref="A104:J104"/>
    <mergeCell ref="A105:J105"/>
    <mergeCell ref="A106:J106"/>
    <mergeCell ref="A107:J107"/>
    <mergeCell ref="A108:J108"/>
    <mergeCell ref="A109:J109"/>
    <mergeCell ref="A98:J98"/>
    <mergeCell ref="A99:J99"/>
    <mergeCell ref="A100:J100"/>
    <mergeCell ref="A101:J101"/>
    <mergeCell ref="A102:J102"/>
    <mergeCell ref="A103:J103"/>
    <mergeCell ref="A116:J116"/>
    <mergeCell ref="A117:G117"/>
    <mergeCell ref="A118:J118"/>
    <mergeCell ref="A119:J119"/>
    <mergeCell ref="A120:J120"/>
    <mergeCell ref="A121:J121"/>
    <mergeCell ref="A110:J110"/>
    <mergeCell ref="A111:J111"/>
    <mergeCell ref="A112:J112"/>
    <mergeCell ref="A113:J113"/>
    <mergeCell ref="A114:J114"/>
    <mergeCell ref="A115:J115"/>
    <mergeCell ref="A128:J128"/>
    <mergeCell ref="A129:J129"/>
    <mergeCell ref="A130:J130"/>
    <mergeCell ref="A131:L131"/>
    <mergeCell ref="A122:J122"/>
    <mergeCell ref="A123:J123"/>
    <mergeCell ref="A124:J124"/>
    <mergeCell ref="A125:J125"/>
    <mergeCell ref="A126:J126"/>
    <mergeCell ref="A127:J127"/>
  </mergeCells>
  <pageMargins left="0.68" right="0.19685039370078741" top="0.39370078740157483" bottom="0.39370078740157483" header="0" footer="0.19685039370078741"/>
  <pageSetup paperSize="9" fitToHeight="0" orientation="portrait" verticalDpi="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tabSelected="1" topLeftCell="E1" workbookViewId="0">
      <selection activeCell="H22" sqref="H22"/>
    </sheetView>
  </sheetViews>
  <sheetFormatPr defaultColWidth="9.140625" defaultRowHeight="12.75"/>
  <cols>
    <col min="1" max="1" width="0.5703125" style="100" hidden="1" customWidth="1"/>
    <col min="2" max="4" width="0" style="100" hidden="1" customWidth="1"/>
    <col min="5" max="5" width="42.85546875" style="100" customWidth="1"/>
    <col min="6" max="6" width="28.5703125" style="100" customWidth="1"/>
    <col min="7" max="7" width="17.7109375" style="100" customWidth="1"/>
    <col min="8" max="8" width="17.140625" style="100" customWidth="1"/>
    <col min="9" max="10" width="0" style="100" hidden="1" customWidth="1"/>
    <col min="11" max="11" width="14.28515625" style="100" customWidth="1"/>
    <col min="12" max="257" width="9.140625" style="100" customWidth="1"/>
    <col min="258" max="16384" width="9.140625" style="100"/>
  </cols>
  <sheetData>
    <row r="1" spans="1:11" ht="6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409.6" hidden="1" customHeight="1">
      <c r="A2" s="99"/>
      <c r="B2" s="99"/>
      <c r="C2" s="99"/>
      <c r="D2" s="99"/>
      <c r="E2" s="99"/>
      <c r="F2" s="99"/>
      <c r="G2" s="99"/>
      <c r="H2" s="101" t="s">
        <v>250</v>
      </c>
      <c r="I2" s="99"/>
      <c r="J2" s="99"/>
      <c r="K2" s="99"/>
    </row>
    <row r="3" spans="1:11" ht="4.7" customHeight="1">
      <c r="A3" s="99"/>
      <c r="B3" s="99"/>
      <c r="C3" s="99"/>
      <c r="D3" s="99"/>
      <c r="E3" s="99"/>
      <c r="F3" s="99"/>
      <c r="G3" s="99"/>
      <c r="H3" s="101"/>
      <c r="I3" s="99"/>
      <c r="J3" s="99"/>
      <c r="K3" s="99"/>
    </row>
    <row r="4" spans="1:11" ht="409.6" hidden="1" customHeight="1">
      <c r="A4" s="99"/>
      <c r="B4" s="99"/>
      <c r="C4" s="99"/>
      <c r="D4" s="99"/>
      <c r="E4" s="99"/>
      <c r="F4" s="102"/>
      <c r="G4" s="102"/>
      <c r="H4" s="102"/>
      <c r="I4" s="99"/>
      <c r="J4" s="99"/>
      <c r="K4" s="99"/>
    </row>
    <row r="5" spans="1:11" ht="409.6" hidden="1" customHeight="1">
      <c r="A5" s="99"/>
      <c r="B5" s="99"/>
      <c r="C5" s="99"/>
      <c r="D5" s="99"/>
      <c r="E5" s="99"/>
      <c r="F5" s="102"/>
      <c r="G5" s="102"/>
      <c r="H5" s="102"/>
      <c r="I5" s="99"/>
      <c r="J5" s="99"/>
      <c r="K5" s="99"/>
    </row>
    <row r="6" spans="1:11" ht="409.6" hidden="1" customHeight="1">
      <c r="A6" s="99"/>
      <c r="B6" s="99"/>
      <c r="C6" s="99"/>
      <c r="D6" s="99"/>
      <c r="E6" s="99"/>
      <c r="F6" s="102"/>
      <c r="G6" s="102"/>
      <c r="H6" s="102"/>
      <c r="I6" s="99"/>
      <c r="J6" s="99"/>
      <c r="K6" s="99"/>
    </row>
    <row r="7" spans="1:11" ht="409.6" hidden="1" customHeight="1">
      <c r="A7" s="99"/>
      <c r="B7" s="99"/>
      <c r="C7" s="99"/>
      <c r="D7" s="99"/>
      <c r="E7" s="99"/>
      <c r="F7" s="102"/>
      <c r="G7" s="102"/>
      <c r="H7" s="102"/>
      <c r="I7" s="99"/>
      <c r="J7" s="99"/>
      <c r="K7" s="99"/>
    </row>
    <row r="8" spans="1:11" ht="409.6" hidden="1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1" s="104" customFormat="1" ht="9.6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spans="1:11" s="104" customFormat="1" ht="34.9" customHeight="1">
      <c r="A10" s="105" t="s">
        <v>251</v>
      </c>
      <c r="B10" s="105"/>
      <c r="C10" s="105"/>
      <c r="D10" s="105"/>
      <c r="E10" s="159" t="s">
        <v>298</v>
      </c>
      <c r="F10" s="159"/>
      <c r="G10" s="159"/>
      <c r="H10" s="159"/>
      <c r="I10" s="159"/>
      <c r="J10" s="159"/>
      <c r="K10" s="159"/>
    </row>
    <row r="11" spans="1:11" s="104" customFormat="1" ht="17.45" customHeight="1">
      <c r="A11" s="105" t="s">
        <v>252</v>
      </c>
      <c r="B11" s="105"/>
      <c r="C11" s="105"/>
      <c r="D11" s="105"/>
      <c r="E11" s="105"/>
      <c r="F11" s="105"/>
      <c r="G11" s="105"/>
      <c r="H11" s="105"/>
      <c r="I11" s="106"/>
      <c r="J11" s="106"/>
      <c r="K11" s="103"/>
    </row>
    <row r="12" spans="1:11" s="111" customFormat="1" ht="12.75" customHeight="1">
      <c r="A12" s="107"/>
      <c r="B12" s="107"/>
      <c r="C12" s="107"/>
      <c r="D12" s="107"/>
      <c r="E12" s="107"/>
      <c r="F12" s="108" t="s">
        <v>253</v>
      </c>
      <c r="G12" s="107"/>
      <c r="H12" s="107"/>
      <c r="I12" s="109"/>
      <c r="J12" s="109"/>
      <c r="K12" s="110"/>
    </row>
    <row r="13" spans="1:11" ht="4.9000000000000004" customHeight="1">
      <c r="A13" s="112"/>
      <c r="B13" s="112"/>
      <c r="C13" s="112"/>
      <c r="D13" s="112"/>
      <c r="E13" s="112"/>
      <c r="F13" s="112"/>
      <c r="G13" s="112"/>
      <c r="H13" s="112"/>
      <c r="I13" s="113"/>
      <c r="J13" s="113"/>
      <c r="K13" s="99"/>
    </row>
    <row r="14" spans="1:11" ht="25.15" customHeight="1" thickBot="1">
      <c r="A14" s="99"/>
      <c r="B14" s="114"/>
      <c r="C14" s="114"/>
      <c r="D14" s="114"/>
      <c r="E14" s="99"/>
      <c r="F14" s="99"/>
      <c r="G14" s="99"/>
      <c r="H14" s="115"/>
      <c r="I14" s="116"/>
      <c r="J14" s="99"/>
      <c r="K14" s="117" t="s">
        <v>254</v>
      </c>
    </row>
    <row r="15" spans="1:11" ht="13.7" customHeight="1">
      <c r="A15" s="113"/>
      <c r="B15" s="118"/>
      <c r="C15" s="119"/>
      <c r="D15" s="119"/>
      <c r="E15" s="160" t="s">
        <v>255</v>
      </c>
      <c r="F15" s="160" t="s">
        <v>256</v>
      </c>
      <c r="G15" s="160" t="s">
        <v>257</v>
      </c>
      <c r="H15" s="160" t="s">
        <v>258</v>
      </c>
      <c r="I15" s="160" t="s">
        <v>259</v>
      </c>
      <c r="J15" s="162" t="s">
        <v>259</v>
      </c>
      <c r="K15" s="160" t="s">
        <v>260</v>
      </c>
    </row>
    <row r="16" spans="1:11" ht="12.75" customHeight="1">
      <c r="A16" s="113"/>
      <c r="B16" s="120"/>
      <c r="C16" s="121"/>
      <c r="D16" s="122"/>
      <c r="E16" s="160"/>
      <c r="F16" s="160"/>
      <c r="G16" s="161"/>
      <c r="H16" s="161"/>
      <c r="I16" s="161"/>
      <c r="J16" s="163"/>
      <c r="K16" s="161"/>
    </row>
    <row r="17" spans="1:11" ht="24.6" customHeight="1">
      <c r="A17" s="113"/>
      <c r="B17" s="120"/>
      <c r="C17" s="121"/>
      <c r="D17" s="122"/>
      <c r="E17" s="160"/>
      <c r="F17" s="160"/>
      <c r="G17" s="161"/>
      <c r="H17" s="161"/>
      <c r="I17" s="161"/>
      <c r="J17" s="163"/>
      <c r="K17" s="161"/>
    </row>
    <row r="18" spans="1:11" s="130" customFormat="1" ht="17.45" customHeight="1">
      <c r="A18" s="123"/>
      <c r="B18" s="124"/>
      <c r="C18" s="125"/>
      <c r="D18" s="126"/>
      <c r="E18" s="127">
        <v>1</v>
      </c>
      <c r="F18" s="127">
        <v>2</v>
      </c>
      <c r="G18" s="127">
        <v>3</v>
      </c>
      <c r="H18" s="127">
        <v>4</v>
      </c>
      <c r="I18" s="128"/>
      <c r="J18" s="128"/>
      <c r="K18" s="129">
        <v>5</v>
      </c>
    </row>
    <row r="19" spans="1:11" ht="46.5" customHeight="1">
      <c r="A19" s="113"/>
      <c r="B19" s="164" t="s">
        <v>261</v>
      </c>
      <c r="C19" s="164"/>
      <c r="D19" s="165"/>
      <c r="E19" s="131" t="s">
        <v>262</v>
      </c>
      <c r="F19" s="132" t="s">
        <v>263</v>
      </c>
      <c r="G19" s="133">
        <f>G20+G23+G26+G31</f>
        <v>19845.399999999998</v>
      </c>
      <c r="H19" s="133">
        <f>H20+H23+H26+H31</f>
        <v>19845.399999999998</v>
      </c>
      <c r="I19" s="166"/>
      <c r="J19" s="166"/>
      <c r="K19" s="133">
        <f>H19/G19*100</f>
        <v>100</v>
      </c>
    </row>
    <row r="20" spans="1:11" ht="28.5" customHeight="1">
      <c r="A20" s="113"/>
      <c r="B20" s="134"/>
      <c r="C20" s="134"/>
      <c r="D20" s="135"/>
      <c r="E20" s="131" t="s">
        <v>264</v>
      </c>
      <c r="F20" s="132" t="s">
        <v>265</v>
      </c>
      <c r="G20" s="133">
        <f>G21+G22</f>
        <v>-1600</v>
      </c>
      <c r="H20" s="133">
        <f>H21+H22</f>
        <v>-1600</v>
      </c>
      <c r="I20" s="133"/>
      <c r="J20" s="133"/>
      <c r="K20" s="133">
        <f t="shared" ref="K20:K31" si="0">H20/G20*100</f>
        <v>100</v>
      </c>
    </row>
    <row r="21" spans="1:11" ht="45" hidden="1" customHeight="1">
      <c r="A21" s="113"/>
      <c r="B21" s="164" t="s">
        <v>266</v>
      </c>
      <c r="C21" s="164"/>
      <c r="D21" s="165"/>
      <c r="E21" s="131" t="s">
        <v>267</v>
      </c>
      <c r="F21" s="132" t="s">
        <v>268</v>
      </c>
      <c r="G21" s="133">
        <v>0</v>
      </c>
      <c r="H21" s="133">
        <v>0</v>
      </c>
      <c r="I21" s="166"/>
      <c r="J21" s="166"/>
      <c r="K21" s="133">
        <v>0</v>
      </c>
    </row>
    <row r="22" spans="1:11" ht="63">
      <c r="A22" s="113"/>
      <c r="B22" s="167" t="s">
        <v>269</v>
      </c>
      <c r="C22" s="167"/>
      <c r="D22" s="168"/>
      <c r="E22" s="131" t="s">
        <v>270</v>
      </c>
      <c r="F22" s="132" t="s">
        <v>271</v>
      </c>
      <c r="G22" s="133">
        <v>-1600</v>
      </c>
      <c r="H22" s="133">
        <v>-1600</v>
      </c>
      <c r="I22" s="166"/>
      <c r="J22" s="166"/>
      <c r="K22" s="133">
        <f t="shared" si="0"/>
        <v>100</v>
      </c>
    </row>
    <row r="23" spans="1:11" ht="46.5" customHeight="1">
      <c r="A23" s="113"/>
      <c r="B23" s="134"/>
      <c r="C23" s="134"/>
      <c r="D23" s="135"/>
      <c r="E23" s="131" t="s">
        <v>272</v>
      </c>
      <c r="F23" s="132" t="s">
        <v>273</v>
      </c>
      <c r="G23" s="133">
        <f>G24+G25</f>
        <v>16850</v>
      </c>
      <c r="H23" s="133">
        <f>H24+H25</f>
        <v>16850</v>
      </c>
      <c r="I23" s="133"/>
      <c r="J23" s="133"/>
      <c r="K23" s="133">
        <f t="shared" si="0"/>
        <v>100</v>
      </c>
    </row>
    <row r="24" spans="1:11" ht="63" customHeight="1">
      <c r="A24" s="113"/>
      <c r="B24" s="164" t="s">
        <v>274</v>
      </c>
      <c r="C24" s="164"/>
      <c r="D24" s="165"/>
      <c r="E24" s="131" t="s">
        <v>275</v>
      </c>
      <c r="F24" s="132" t="s">
        <v>276</v>
      </c>
      <c r="G24" s="133">
        <v>41850</v>
      </c>
      <c r="H24" s="133">
        <v>41850</v>
      </c>
      <c r="I24" s="166"/>
      <c r="J24" s="166"/>
      <c r="K24" s="133">
        <v>0</v>
      </c>
    </row>
    <row r="25" spans="1:11" ht="79.900000000000006" customHeight="1">
      <c r="A25" s="113"/>
      <c r="B25" s="167" t="s">
        <v>277</v>
      </c>
      <c r="C25" s="167"/>
      <c r="D25" s="168"/>
      <c r="E25" s="131" t="s">
        <v>278</v>
      </c>
      <c r="F25" s="132" t="s">
        <v>279</v>
      </c>
      <c r="G25" s="133">
        <v>-25000</v>
      </c>
      <c r="H25" s="133">
        <v>-25000</v>
      </c>
      <c r="I25" s="166"/>
      <c r="J25" s="166"/>
      <c r="K25" s="133">
        <f t="shared" si="0"/>
        <v>100</v>
      </c>
    </row>
    <row r="26" spans="1:11" ht="33.75" customHeight="1">
      <c r="A26" s="113"/>
      <c r="B26" s="134"/>
      <c r="C26" s="134"/>
      <c r="D26" s="135"/>
      <c r="E26" s="131" t="s">
        <v>280</v>
      </c>
      <c r="F26" s="132" t="s">
        <v>281</v>
      </c>
      <c r="G26" s="133">
        <f>G30+G29</f>
        <v>2338.6</v>
      </c>
      <c r="H26" s="133">
        <f>H30+H29</f>
        <v>2338.6</v>
      </c>
      <c r="I26" s="133"/>
      <c r="J26" s="133"/>
      <c r="K26" s="133">
        <f t="shared" si="0"/>
        <v>100</v>
      </c>
    </row>
    <row r="27" spans="1:11" ht="93.75" hidden="1" customHeight="1">
      <c r="A27" s="113"/>
      <c r="B27" s="164" t="s">
        <v>282</v>
      </c>
      <c r="C27" s="164"/>
      <c r="D27" s="165"/>
      <c r="E27" s="131" t="s">
        <v>283</v>
      </c>
      <c r="F27" s="132" t="s">
        <v>284</v>
      </c>
      <c r="G27" s="133"/>
      <c r="H27" s="133"/>
      <c r="I27" s="166"/>
      <c r="J27" s="166"/>
      <c r="K27" s="133" t="e">
        <f t="shared" si="0"/>
        <v>#DIV/0!</v>
      </c>
    </row>
    <row r="28" spans="1:11" ht="79.150000000000006" hidden="1" customHeight="1">
      <c r="A28" s="113"/>
      <c r="B28" s="164" t="s">
        <v>285</v>
      </c>
      <c r="C28" s="164"/>
      <c r="D28" s="165"/>
      <c r="E28" s="131" t="s">
        <v>286</v>
      </c>
      <c r="F28" s="132" t="s">
        <v>287</v>
      </c>
      <c r="G28" s="133"/>
      <c r="H28" s="133"/>
      <c r="I28" s="166"/>
      <c r="J28" s="166"/>
      <c r="K28" s="133" t="e">
        <f t="shared" si="0"/>
        <v>#DIV/0!</v>
      </c>
    </row>
    <row r="29" spans="1:11" ht="93.75" hidden="1" customHeight="1">
      <c r="A29" s="113"/>
      <c r="B29" s="164" t="s">
        <v>288</v>
      </c>
      <c r="C29" s="164"/>
      <c r="D29" s="165"/>
      <c r="E29" s="131" t="s">
        <v>289</v>
      </c>
      <c r="F29" s="132" t="s">
        <v>290</v>
      </c>
      <c r="G29" s="133">
        <v>0</v>
      </c>
      <c r="H29" s="133">
        <v>0</v>
      </c>
      <c r="I29" s="166"/>
      <c r="J29" s="166"/>
      <c r="K29" s="133">
        <v>0</v>
      </c>
    </row>
    <row r="30" spans="1:11" ht="77.45" customHeight="1">
      <c r="A30" s="113"/>
      <c r="B30" s="167" t="s">
        <v>291</v>
      </c>
      <c r="C30" s="167"/>
      <c r="D30" s="168"/>
      <c r="E30" s="131" t="s">
        <v>292</v>
      </c>
      <c r="F30" s="132" t="s">
        <v>293</v>
      </c>
      <c r="G30" s="133">
        <v>2338.6</v>
      </c>
      <c r="H30" s="133">
        <v>2338.6</v>
      </c>
      <c r="I30" s="166"/>
      <c r="J30" s="166"/>
      <c r="K30" s="133">
        <f t="shared" si="0"/>
        <v>100</v>
      </c>
    </row>
    <row r="31" spans="1:11" ht="32.25" thickBot="1">
      <c r="A31" s="113"/>
      <c r="B31" s="114"/>
      <c r="C31" s="114"/>
      <c r="D31" s="114"/>
      <c r="E31" s="131" t="s">
        <v>294</v>
      </c>
      <c r="F31" s="132" t="s">
        <v>295</v>
      </c>
      <c r="G31" s="133">
        <v>2256.8000000000002</v>
      </c>
      <c r="H31" s="133">
        <v>2256.8000000000002</v>
      </c>
      <c r="I31" s="136"/>
      <c r="J31" s="136"/>
      <c r="K31" s="133">
        <f t="shared" si="0"/>
        <v>100</v>
      </c>
    </row>
    <row r="32" spans="1:11" ht="37.5" customHeight="1">
      <c r="A32" s="137"/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1:11" ht="12.75" customHeight="1">
      <c r="A33" s="138"/>
      <c r="B33" s="139"/>
      <c r="C33" s="139"/>
      <c r="D33" s="139"/>
      <c r="E33" s="140"/>
      <c r="F33" s="141"/>
      <c r="G33" s="141"/>
      <c r="H33" s="142"/>
      <c r="I33" s="99"/>
      <c r="J33" s="99"/>
      <c r="K33" s="99"/>
    </row>
    <row r="34" spans="1:11" ht="11.25" customHeight="1">
      <c r="A34" s="99"/>
      <c r="B34" s="99"/>
      <c r="C34" s="99"/>
      <c r="D34" s="99"/>
      <c r="E34" s="143"/>
      <c r="F34" s="144"/>
      <c r="G34" s="144"/>
      <c r="H34" s="141"/>
      <c r="I34" s="99"/>
      <c r="J34" s="99"/>
      <c r="K34" s="99"/>
    </row>
  </sheetData>
  <mergeCells count="26">
    <mergeCell ref="B28:D28"/>
    <mergeCell ref="I28:J28"/>
    <mergeCell ref="B29:D29"/>
    <mergeCell ref="I29:J29"/>
    <mergeCell ref="B30:D30"/>
    <mergeCell ref="I30:J30"/>
    <mergeCell ref="B24:D24"/>
    <mergeCell ref="I24:J24"/>
    <mergeCell ref="B25:D25"/>
    <mergeCell ref="I25:J25"/>
    <mergeCell ref="B27:D27"/>
    <mergeCell ref="I27:J27"/>
    <mergeCell ref="B19:D19"/>
    <mergeCell ref="I19:J19"/>
    <mergeCell ref="B21:D21"/>
    <mergeCell ref="I21:J21"/>
    <mergeCell ref="B22:D22"/>
    <mergeCell ref="I22:J22"/>
    <mergeCell ref="E10:K10"/>
    <mergeCell ref="E15:E17"/>
    <mergeCell ref="F15:F17"/>
    <mergeCell ref="G15:G17"/>
    <mergeCell ref="H15:H17"/>
    <mergeCell ref="I15:I17"/>
    <mergeCell ref="J15:J17"/>
    <mergeCell ref="K15:K17"/>
  </mergeCells>
  <pageMargins left="0.78740157480314998" right="0.196850393700787" top="0.34" bottom="0.59055118110236204" header="0" footer="0.275590546487823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 </vt:lpstr>
      <vt:lpstr>Расходы</vt:lpstr>
      <vt:lpstr>Источники</vt:lpstr>
      <vt:lpstr>'Доходы '!Заголовки_для_печати</vt:lpstr>
      <vt:lpstr>Источники!Заголовки_для_печати</vt:lpstr>
      <vt:lpstr>Расходы!Заголовки_для_печати</vt:lpstr>
      <vt:lpstr>'Доходы '!Область_печати</vt:lpstr>
    </vt:vector>
  </TitlesOfParts>
  <Company>Финансовый орган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kuvshinovaon</cp:lastModifiedBy>
  <cp:lastPrinted>2018-11-09T05:13:22Z</cp:lastPrinted>
  <dcterms:created xsi:type="dcterms:W3CDTF">2009-02-04T12:34:46Z</dcterms:created>
  <dcterms:modified xsi:type="dcterms:W3CDTF">2018-11-23T12:20:54Z</dcterms:modified>
</cp:coreProperties>
</file>