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348" windowWidth="13248" windowHeight="12348" activeTab="0"/>
  </bookViews>
  <sheets>
    <sheet name="полугодие 2019г" sheetId="1" r:id="rId1"/>
  </sheets>
  <definedNames>
    <definedName name="Z_2505F84B_EDD5_43D7_8CE7_AFF925DFBFF7_.wvu.Cols" localSheetId="0" hidden="1">'полугодие 2019г'!#REF!</definedName>
    <definedName name="Z_2505F84B_EDD5_43D7_8CE7_AFF925DFBFF7_.wvu.PrintArea" localSheetId="0" hidden="1">'полугодие 2019г'!$B$1:$G$93</definedName>
    <definedName name="Z_2505F84B_EDD5_43D7_8CE7_AFF925DFBFF7_.wvu.PrintTitles" localSheetId="0" hidden="1">'полугодие 2019г'!$B:$B,'полугодие 2019г'!$3:$5</definedName>
    <definedName name="Z_2505F84B_EDD5_43D7_8CE7_AFF925DFBFF7_.wvu.Rows" localSheetId="0" hidden="1">'полугодие 2019г'!#REF!,'полугодие 2019г'!$5:$5,'полугодие 2019г'!#REF!,'полугодие 2019г'!#REF!,'полугодие 2019г'!#REF!,'полугодие 2019г'!#REF!</definedName>
    <definedName name="Z_9D015A7B_71BF_4A38_92C8_CCD8973F5CA0_.wvu.Cols" localSheetId="0" hidden="1">'полугодие 2019г'!#REF!,'полугодие 2019г'!#REF!</definedName>
    <definedName name="Z_9D015A7B_71BF_4A38_92C8_CCD8973F5CA0_.wvu.FilterData" localSheetId="0" hidden="1">'полугодие 2019г'!$B$5:$G$93</definedName>
    <definedName name="Z_9D015A7B_71BF_4A38_92C8_CCD8973F5CA0_.wvu.PrintArea" localSheetId="0" hidden="1">'полугодие 2019г'!#REF!</definedName>
    <definedName name="Z_9D015A7B_71BF_4A38_92C8_CCD8973F5CA0_.wvu.PrintTitles" localSheetId="0" hidden="1">'полугодие 2019г'!$B:$B,'полугодие 2019г'!$3:$5</definedName>
    <definedName name="Z_9D015A7B_71BF_4A38_92C8_CCD8973F5CA0_.wvu.Rows" localSheetId="0" hidden="1">'полугодие 2019г'!#REF!</definedName>
    <definedName name="_xlnm.Print_Titles" localSheetId="0">'полугодие 2019г'!$B:$B,'полугодие 2019г'!$3:$4</definedName>
    <definedName name="_xlnm.Print_Area" localSheetId="0">'полугодие 2019г'!$A$1:$G$104</definedName>
  </definedNames>
  <calcPr fullCalcOnLoad="1"/>
</workbook>
</file>

<file path=xl/sharedStrings.xml><?xml version="1.0" encoding="utf-8"?>
<sst xmlns="http://schemas.openxmlformats.org/spreadsheetml/2006/main" count="206" uniqueCount="136">
  <si>
    <t>Наименование</t>
  </si>
  <si>
    <t xml:space="preserve">Исполнение </t>
  </si>
  <si>
    <t>Код целевой статьи расходов</t>
  </si>
  <si>
    <t>% исполнения к утвержденным бюджетным назначениям</t>
  </si>
  <si>
    <t>тыс. рублей</t>
  </si>
  <si>
    <t>ИТОГО ПО ПРОГРАММАМ</t>
  </si>
  <si>
    <t>РАСХОДЫ всего</t>
  </si>
  <si>
    <t>Темп роста к соответствующему периоду прошлого года, %</t>
  </si>
  <si>
    <t>Непрограммные расходы</t>
  </si>
  <si>
    <t>Утвержденные бюджетные назначения (годовой план)</t>
  </si>
  <si>
    <t xml:space="preserve">Подпрограмма "Поддержка одаренных детей" </t>
  </si>
  <si>
    <t>10.2.00.00000</t>
  </si>
  <si>
    <t>10.0.00.00000</t>
  </si>
  <si>
    <t>10.1.00.00000</t>
  </si>
  <si>
    <t>10.3.00.00000</t>
  </si>
  <si>
    <t xml:space="preserve">Подпрограмма "Развитие системы дошкольного образования" </t>
  </si>
  <si>
    <t>10.4.00.00000</t>
  </si>
  <si>
    <t>Подпрограмма "Патриотическое воспитание молодежи"</t>
  </si>
  <si>
    <t>10.6.00.00000</t>
  </si>
  <si>
    <t>Подпрограмма "Школьное молоко"</t>
  </si>
  <si>
    <t>10.7.00.00000</t>
  </si>
  <si>
    <t>Подпрограмма "Совершенствование организации питания учащихся в муниципальных общеобразовательных учреждениях Пугачевского муниципального района"</t>
  </si>
  <si>
    <t>10.8.00.00000</t>
  </si>
  <si>
    <t>Подпрограмма "Организация подвоза обучающихся в Пугачевском муниципальном районе"</t>
  </si>
  <si>
    <t>10.9.00.00000</t>
  </si>
  <si>
    <t>Подпрограмма "Организация отдыха и оздоровления детей в Пугачевском муниципальном районе"</t>
  </si>
  <si>
    <t>10.А.00.00000</t>
  </si>
  <si>
    <t>Подпрограмма "Организация временного трудоустройства несовершеннолетних граждан в возрасте от 14 до 18 лет в свободное от учебы время"</t>
  </si>
  <si>
    <t>10.Б.00.00000</t>
  </si>
  <si>
    <t>Подпрограмма "Обеспечение  доступности качественного образования для лиц с ограниченными возможностями здоровья на территории Пугачевского муниципального района"</t>
  </si>
  <si>
    <t>10.В.00.00000</t>
  </si>
  <si>
    <t>Подпрограмма "Развитие творчества детей и юношества"</t>
  </si>
  <si>
    <t>10.Г.00.00000</t>
  </si>
  <si>
    <t>Подпрограмма " Развитие детско-юношеского спорта"</t>
  </si>
  <si>
    <t>11.0.00.00000</t>
  </si>
  <si>
    <t>Муниципальная программа "Развитие транспортной системы, повышение безопасности дорожного движения, территориальное планирование и благоустройство Пугачевского района Саратовской области на 2017 год"</t>
  </si>
  <si>
    <t>Муниципальная программа " Развитие образования Пугачевского муниципального района на 2018 -2020 годы"</t>
  </si>
  <si>
    <t>Подпрограмма "Развитие системы общего образования"</t>
  </si>
  <si>
    <t>11.1.00.00000</t>
  </si>
  <si>
    <t>Подпрограмма "Ремонт и содержание автомобильных дорог общего пользования муниципального образования города Пугачева на 2017 год"</t>
  </si>
  <si>
    <t>11.2.00.00000</t>
  </si>
  <si>
    <t>Подпрограмма  "Благоустройство территории муниципального образования города Пугачева на 2017 год"</t>
  </si>
  <si>
    <t>11.3.00.00000</t>
  </si>
  <si>
    <t>Подпрограмма "Повышение безопасности дорожного движения на территории муниципального образования города Пугачева на 2017 год"</t>
  </si>
  <si>
    <t>11.4.00.00000</t>
  </si>
  <si>
    <t>Подпрограмма "Строительство, ремонт и содержание автомобильных дорог на территории Пугачевского муниципального района на 2017 год"</t>
  </si>
  <si>
    <t>11.5.00.00000</t>
  </si>
  <si>
    <t>Подпрограмма "Территориальное планирование Пугачевского муниципального района на 2017 год"</t>
  </si>
  <si>
    <t>Муниципальная программа "Развитие транспортной системы, обеспечение безопасности дорожного движения Пугачевского муниципального района Саратовской области на 2018-2020 годы"</t>
  </si>
  <si>
    <t>Подпрограмма "Обеспечение  безопасности дорожного движения на территории сельских поселений Пугачевского района на 2018-2020 годы"</t>
  </si>
  <si>
    <t>Подпрограмма "Строительство, ремонт и содержание автомобильных дорог на территории Пугачевского района на 2018-2020 годы"</t>
  </si>
  <si>
    <t>Подпрограмма "Обеспечение  безопасности дорожного движения на территории сельских поселений на 2018-2020 годы"</t>
  </si>
  <si>
    <t>Подпрограмма "Строительство, ремонт и содержание автомобильных дорог на территории Пугачевского муниципального района на 2018-2020 годы"</t>
  </si>
  <si>
    <t>12.0.00.00000</t>
  </si>
  <si>
    <t>12.1.00.00000</t>
  </si>
  <si>
    <t>Подпрограмма "Профилактика правонарушений и усиление борьбы с преступностью на территории Пугачевского муниципального района Саратовской области"</t>
  </si>
  <si>
    <t>12.2.00.00000</t>
  </si>
  <si>
    <t>Подпрограмма "Профилактика терроризма на территории Пугачевского муниципального района Саратовской области"</t>
  </si>
  <si>
    <t>12.3.00.00000</t>
  </si>
  <si>
    <t>Подпрограмма "Противодействие злоупотреблению наркотиками и их незаконному обороту на территории Пугачевского муниципального района Саратовской области до 2018 года"</t>
  </si>
  <si>
    <t>Муниципальная программа "Развитие и поддержка малого и среднего предпринимательства в Пугачевском муниципальном районе на 2016-2020 годы"</t>
  </si>
  <si>
    <t>13.0.00.00000</t>
  </si>
  <si>
    <t>Основное мероприятие "Предоставление субсидии вновь зарегистрированным и действующим менее одного года субъектам малого предпринимательства"</t>
  </si>
  <si>
    <t>13.0.01.00000</t>
  </si>
  <si>
    <t>14.0.00.00000</t>
  </si>
  <si>
    <t>Муниципальная программа "Развитие сети спортивных сооружений в Пугачевском муниципальном районе на 2018 год"</t>
  </si>
  <si>
    <t>14.0.01.00000</t>
  </si>
  <si>
    <t>Основное мероприятие "Закупка для спортивной детско-юношеской школы комплекта искусственных покрытий для футбольного поля, включая их доставку, укладку и сертификацию"</t>
  </si>
  <si>
    <t>14.0.02.00000</t>
  </si>
  <si>
    <t>Основное мероприятие "Устройство основания футбольного поля"</t>
  </si>
  <si>
    <t>Муниципальная программа "Обеспечение жилыми помещениями молодых семей, проживающих на территории Пугачевского муниципального района Саратовской области  на 2016-2020 годы"</t>
  </si>
  <si>
    <t>16.0.00.00000</t>
  </si>
  <si>
    <t>16.0.01.00000</t>
  </si>
  <si>
    <t>Основное мероприятие "Предоставление молодым семьям-участникам программы социальных выплат на приобретение жилья или строительство индивидуального жилого дома"</t>
  </si>
  <si>
    <t>17.0.00.00000</t>
  </si>
  <si>
    <t>17.1.00.00000</t>
  </si>
  <si>
    <t>Подпрограмма "Развитие досуговой деятельности, народного творчества и профессионального искусства"</t>
  </si>
  <si>
    <t>17.3.00.00000</t>
  </si>
  <si>
    <t>Подпрограмма  "Развитие музейного дела"</t>
  </si>
  <si>
    <t>17.2.00.00000</t>
  </si>
  <si>
    <t>17.4.00.00000</t>
  </si>
  <si>
    <t>Подпрограмма  "Развитие библиотечного дела"</t>
  </si>
  <si>
    <t>17.5.00.00000</t>
  </si>
  <si>
    <t>Подпрограмма  "Укрепление материально-технической базы и обеспечение  мер противопожарной безопасности в учреждениях культуры"</t>
  </si>
  <si>
    <t>17.6.00.00000</t>
  </si>
  <si>
    <t>Подпрограмма "Организация и проведение  мероприятий, посвященных празднованию 72-й годовщины Победы в Великой Отечественной войне 1941-1945 годов"</t>
  </si>
  <si>
    <t>Муниципальная программа "Развитие культуры Пугачевского муниципального района на 2018-2020 годы"</t>
  </si>
  <si>
    <t>Подпрограмма "Развитие дополнительного образования""</t>
  </si>
  <si>
    <t>Муниципальная программа "Гармонизация межнациональных и межконфессиональных отношений и развитие национальных культур на территории Пугачевского муниципального района Саратовской области на 2015-2017 годы"</t>
  </si>
  <si>
    <t>18.0.00.00000</t>
  </si>
  <si>
    <t>18.0.01.00000</t>
  </si>
  <si>
    <t>Основное мероприятие "Организация и проведение праздничных мероприятий"</t>
  </si>
  <si>
    <t>Муниципальная программа "Устойчивое развитие сельских территорий  Пугачевского муниципального района Саратовской области на 2014-2017 годы и на период до 2020 года"</t>
  </si>
  <si>
    <t>19.0.00.00000</t>
  </si>
  <si>
    <t>19.0.02.00000</t>
  </si>
  <si>
    <t>Основное мероприятие "Строительство (реконструкция) автомобильных дорог общего пользования с твердым покрытием, ведущими от сети автомобильных дорог общего пользования к ближайшим общественно значимым объектам сельских населенных пунктов"</t>
  </si>
  <si>
    <t>21.0.00.00000</t>
  </si>
  <si>
    <t>Муниципальная программа "Укрепление материально-технической базы муниципального автономного учреждения "Детский оздоровительный лагерь "Орленок" в 2017 году"</t>
  </si>
  <si>
    <t>21.0.01.00000</t>
  </si>
  <si>
    <t>Основное мероприятие "Укрепление материально-технической базы муниципального автономного учреждения "Детский оздоровительный лагерь "Орленок"</t>
  </si>
  <si>
    <t>Муниципальная программа "Совершенствование системы оплаты труда в муниципальных учреждениях  Пугачевского муниципального района на 2018 год"</t>
  </si>
  <si>
    <t>Основное мероприятие "Повышение оплаты труда некоторых категорий работников муниципальных учреждений Пугачевского муниципального района"</t>
  </si>
  <si>
    <t>79.0.00.00000</t>
  </si>
  <si>
    <t>Муниципальная программа "Развитие и совершенствование муниципальной системы оповещения и информирования населения при угрозе и возникновении чрезвычайных ситуаций на территории Пугачевского муниципального района на 2017-2018 годы"</t>
  </si>
  <si>
    <t>79.0.01.00000</t>
  </si>
  <si>
    <t>Основное мероприятие "Установка и подключение терминала и 2 громкоговорителей для оповещения п. Монастырский Давыдовского муниципального образования""</t>
  </si>
  <si>
    <t>92.0.00.00000</t>
  </si>
  <si>
    <t>Муниципальная программа "Энергосбережение и повышение энергетической эффективности в Пугачевском муниципальном районе на 2018 год"</t>
  </si>
  <si>
    <t>92.0.01.00000</t>
  </si>
  <si>
    <t>Основное мероприятие "Обеспечение рационального использования топливно-энергетических ресурсов на объектах бюджетной сферы"</t>
  </si>
  <si>
    <t xml:space="preserve">Сведения об исполнении Пугачевского муниципального района Саратовской области по расходам в разрезе муниципальных программ </t>
  </si>
  <si>
    <t>14.0.03.00000</t>
  </si>
  <si>
    <t>Основное мероприятие "Устройство 3D ограждения футбольного поля"</t>
  </si>
  <si>
    <t>Муниципальная программа " Развитие образования Пугачевского муниципального района на 2019 -2021 годы"</t>
  </si>
  <si>
    <t>Муниципальная программа "Развитие культуры Пугачевского муниципального района на 2019-2021 годы"</t>
  </si>
  <si>
    <t>Муниципальная программа "Совершенствование системы оплаты труда в муниципальных учреждениях  Пугачевского муниципального района Саратовской области на 2019 год"</t>
  </si>
  <si>
    <t>Муниципальная программа "Развитие транспортной системы, обеспечение безопасности дорожного движения Пугачевского муниципального района Саратовской области на 2019 год"</t>
  </si>
  <si>
    <t>Муниципальная программа "Профилактика правонарушений, терроризма, экстремизма и противодействие незаконному обороту наркотических средств на 2017 -  2018 годы"</t>
  </si>
  <si>
    <t>Муниципальная программа "Профилактика терроризма и экстремизма на территории Пугачевского муниципального района на 2019 год"</t>
  </si>
  <si>
    <t>Муниципальная программа "Энергосбережение и повышение энергетической эффективности в Пугачевском муниципальном районе на 2019 год"</t>
  </si>
  <si>
    <t>Муниципальная программа "Обеспечение безопасности жизнедеятельности населения на территории Пугачевского муниципального района на 2019-2020  годы"</t>
  </si>
  <si>
    <t>95.0.00.00000</t>
  </si>
  <si>
    <t>95.0.01.00000</t>
  </si>
  <si>
    <t>Основное мероприятие "Предупреждение и ликвидация чрезвычайных ситуаций на территории Пугачевского муниципального района"</t>
  </si>
  <si>
    <t>11.0.02.00000</t>
  </si>
  <si>
    <t>Основное мероприятие "Капитальный ремонт, ремонт и содержание автомобильных дорог общего пользования местного значения Пугачевского муниципального района Саратовской области"</t>
  </si>
  <si>
    <t>Муниципальная программа "Развитие сети спортивных сооружений в Пугачевском муниципальном районе на 2019 год"</t>
  </si>
  <si>
    <t>Основное мероприятие "Установка мячеуловителей на футбольном поле с искусственным покрытием в г. Пугачеве"</t>
  </si>
  <si>
    <t>Основное мероприятие "Покупка футбольных переносных сертифицированных ворот (пара) с доставкой"</t>
  </si>
  <si>
    <t>за 9 месяцев 2019 года</t>
  </si>
  <si>
    <t>за 9 месяцев 2018 года</t>
  </si>
  <si>
    <t>10.5.00.00000</t>
  </si>
  <si>
    <t>Подпрограмма "Обеспечение персонифицированного финансирования дополнительного образования детей"</t>
  </si>
  <si>
    <t>Основное мероприятие "Устройство круговых и прямых беговых дорожек на стадионе в г. Пугачев"</t>
  </si>
  <si>
    <t>14.0.04.00000</t>
  </si>
  <si>
    <t>Основное мероприятие "Приобретение спортивного инвентаря"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</si>
</sst>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000000"/>
    <numFmt numFmtId="174" formatCode="0.0"/>
    <numFmt numFmtId="175" formatCode="#,##0.0_р_.;[Red]\-#,##0.0_р_."/>
    <numFmt numFmtId="176" formatCode="#,##0.0"/>
    <numFmt numFmtId="177" formatCode="#,##0.00;[Red]\-#,##0.00;0.00"/>
    <numFmt numFmtId="178" formatCode="#,##0.0;[Red]\-#,##0.0"/>
    <numFmt numFmtId="179" formatCode="#,##0.00;[Red]\-#,##0.00"/>
    <numFmt numFmtId="180" formatCode="#,##0.0;[Red]\-#,##0.0;0.0"/>
    <numFmt numFmtId="181" formatCode="000"/>
    <numFmt numFmtId="182" formatCode="0000000000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Cambria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0"/>
      <name val="Times New Roman"/>
      <family val="1"/>
    </font>
    <font>
      <sz val="10"/>
      <color indexed="10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FF0000"/>
      <name val="Times New Roman"/>
      <family val="1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 vertical="center" wrapText="1"/>
      <protection/>
    </xf>
    <xf numFmtId="176" fontId="4" fillId="0" borderId="0" xfId="56" applyNumberFormat="1" applyFont="1" applyFill="1">
      <alignment/>
      <protection/>
    </xf>
    <xf numFmtId="0" fontId="8" fillId="0" borderId="10" xfId="56" applyFont="1" applyFill="1" applyBorder="1" applyAlignment="1">
      <alignment horizontal="center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72" fontId="8" fillId="0" borderId="10" xfId="56" applyNumberFormat="1" applyFont="1" applyFill="1" applyBorder="1" applyAlignment="1">
      <alignment horizontal="right"/>
      <protection/>
    </xf>
    <xf numFmtId="172" fontId="10" fillId="0" borderId="10" xfId="56" applyNumberFormat="1" applyFont="1" applyFill="1" applyBorder="1" applyAlignment="1">
      <alignment horizontal="right"/>
      <protection/>
    </xf>
    <xf numFmtId="37" fontId="10" fillId="0" borderId="10" xfId="56" applyNumberFormat="1" applyFont="1" applyFill="1" applyBorder="1" applyAlignment="1">
      <alignment horizontal="right"/>
      <protection/>
    </xf>
    <xf numFmtId="175" fontId="10" fillId="0" borderId="10" xfId="56" applyNumberFormat="1" applyFont="1" applyFill="1" applyBorder="1" applyAlignment="1">
      <alignment horizontal="right"/>
      <protection/>
    </xf>
    <xf numFmtId="172" fontId="50" fillId="0" borderId="10" xfId="56" applyNumberFormat="1" applyFont="1" applyFill="1" applyBorder="1" applyAlignment="1">
      <alignment horizontal="right"/>
      <protection/>
    </xf>
    <xf numFmtId="176" fontId="8" fillId="0" borderId="10" xfId="56" applyNumberFormat="1" applyFont="1" applyFill="1" applyBorder="1" applyAlignment="1">
      <alignment horizontal="right"/>
      <protection/>
    </xf>
    <xf numFmtId="173" fontId="8" fillId="0" borderId="10" xfId="56" applyNumberFormat="1" applyFont="1" applyFill="1" applyBorder="1" applyAlignment="1" applyProtection="1">
      <alignment horizontal="center" vertical="top"/>
      <protection hidden="1"/>
    </xf>
    <xf numFmtId="173" fontId="10" fillId="0" borderId="10" xfId="56" applyNumberFormat="1" applyFont="1" applyFill="1" applyBorder="1" applyAlignment="1" applyProtection="1">
      <alignment horizontal="left" vertical="top" wrapText="1"/>
      <protection hidden="1"/>
    </xf>
    <xf numFmtId="173" fontId="10" fillId="0" borderId="10" xfId="56" applyNumberFormat="1" applyFont="1" applyFill="1" applyBorder="1" applyAlignment="1" applyProtection="1">
      <alignment horizontal="center" vertical="center"/>
      <protection hidden="1"/>
    </xf>
    <xf numFmtId="172" fontId="7" fillId="0" borderId="0" xfId="56" applyNumberFormat="1" applyFont="1" applyFill="1" applyBorder="1" applyAlignment="1">
      <alignment horizontal="right"/>
      <protection/>
    </xf>
    <xf numFmtId="0" fontId="51" fillId="0" borderId="10" xfId="56" applyFont="1" applyFill="1" applyBorder="1">
      <alignment/>
      <protection/>
    </xf>
    <xf numFmtId="173" fontId="50" fillId="0" borderId="10" xfId="56" applyNumberFormat="1" applyFont="1" applyFill="1" applyBorder="1" applyAlignment="1" applyProtection="1">
      <alignment horizontal="left" vertical="top" wrapText="1"/>
      <protection hidden="1"/>
    </xf>
    <xf numFmtId="176" fontId="50" fillId="0" borderId="10" xfId="56" applyNumberFormat="1" applyFont="1" applyFill="1" applyBorder="1" applyAlignment="1">
      <alignment horizontal="right"/>
      <protection/>
    </xf>
    <xf numFmtId="0" fontId="51" fillId="0" borderId="0" xfId="56" applyFont="1" applyFill="1">
      <alignment/>
      <protection/>
    </xf>
    <xf numFmtId="173" fontId="10" fillId="0" borderId="10" xfId="56" applyNumberFormat="1" applyFont="1" applyFill="1" applyBorder="1" applyAlignment="1" applyProtection="1">
      <alignment vertical="top" wrapText="1"/>
      <protection hidden="1"/>
    </xf>
    <xf numFmtId="182" fontId="10" fillId="0" borderId="10" xfId="53" applyNumberFormat="1" applyFont="1" applyFill="1" applyBorder="1" applyAlignment="1" applyProtection="1">
      <alignment horizontal="center"/>
      <protection hidden="1"/>
    </xf>
    <xf numFmtId="0" fontId="13" fillId="0" borderId="0" xfId="56" applyFont="1" applyFill="1">
      <alignment/>
      <protection/>
    </xf>
    <xf numFmtId="173" fontId="10" fillId="0" borderId="10" xfId="56" applyNumberFormat="1" applyFont="1" applyFill="1" applyBorder="1" applyAlignment="1" applyProtection="1">
      <alignment horizontal="left" vertical="center" wrapText="1"/>
      <protection hidden="1"/>
    </xf>
    <xf numFmtId="173" fontId="12" fillId="33" borderId="10" xfId="56" applyNumberFormat="1" applyFont="1" applyFill="1" applyBorder="1" applyAlignment="1" applyProtection="1">
      <alignment horizontal="center" vertical="center"/>
      <protection hidden="1"/>
    </xf>
    <xf numFmtId="0" fontId="12" fillId="33" borderId="10" xfId="56" applyNumberFormat="1" applyFont="1" applyFill="1" applyBorder="1" applyAlignment="1" applyProtection="1">
      <alignment vertical="top" wrapText="1"/>
      <protection hidden="1"/>
    </xf>
    <xf numFmtId="172" fontId="12" fillId="33" borderId="10" xfId="56" applyNumberFormat="1" applyFont="1" applyFill="1" applyBorder="1" applyAlignment="1">
      <alignment horizontal="right"/>
      <protection/>
    </xf>
    <xf numFmtId="182" fontId="12" fillId="33" borderId="10" xfId="53" applyNumberFormat="1" applyFont="1" applyFill="1" applyBorder="1" applyAlignment="1" applyProtection="1">
      <alignment horizontal="center" vertical="center"/>
      <protection hidden="1"/>
    </xf>
    <xf numFmtId="173" fontId="12" fillId="33" borderId="10" xfId="56" applyNumberFormat="1" applyFont="1" applyFill="1" applyBorder="1" applyAlignment="1" applyProtection="1">
      <alignment vertical="top" wrapText="1"/>
      <protection hidden="1"/>
    </xf>
    <xf numFmtId="172" fontId="8" fillId="33" borderId="10" xfId="56" applyNumberFormat="1" applyFont="1" applyFill="1" applyBorder="1" applyAlignment="1">
      <alignment horizontal="right"/>
      <protection/>
    </xf>
    <xf numFmtId="172" fontId="7" fillId="33" borderId="10" xfId="56" applyNumberFormat="1" applyFont="1" applyFill="1" applyBorder="1" applyAlignment="1">
      <alignment horizontal="right"/>
      <protection/>
    </xf>
    <xf numFmtId="173" fontId="8" fillId="0" borderId="10" xfId="56" applyNumberFormat="1" applyFont="1" applyFill="1" applyBorder="1" applyAlignment="1" applyProtection="1">
      <alignment vertical="center" wrapText="1"/>
      <protection hidden="1"/>
    </xf>
    <xf numFmtId="173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172" fontId="48" fillId="0" borderId="10" xfId="56" applyNumberFormat="1" applyFont="1" applyFill="1" applyBorder="1" applyAlignment="1">
      <alignment horizontal="right"/>
      <protection/>
    </xf>
    <xf numFmtId="173" fontId="12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2" borderId="10" xfId="56" applyFont="1" applyFill="1" applyBorder="1" applyAlignment="1">
      <alignment horizontal="center" vertical="center" wrapText="1"/>
      <protection/>
    </xf>
    <xf numFmtId="0" fontId="11" fillId="0" borderId="0" xfId="56" applyFont="1" applyFill="1" applyAlignment="1">
      <alignment horizontal="center" wrapText="1"/>
      <protection/>
    </xf>
    <xf numFmtId="0" fontId="41" fillId="0" borderId="0" xfId="56" applyFont="1" applyFill="1" applyAlignment="1">
      <alignment horizontal="left" vertical="top" wrapText="1"/>
      <protection/>
    </xf>
    <xf numFmtId="0" fontId="8" fillId="2" borderId="10" xfId="56" applyFont="1" applyFill="1" applyBorder="1" applyAlignment="1">
      <alignment horizontal="center" vertical="center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72" fontId="10" fillId="0" borderId="10" xfId="56" applyNumberFormat="1" applyFont="1" applyFill="1" applyBorder="1" applyAlignment="1">
      <alignment horizontal="righ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Zeros="0" tabSelected="1" view="pageBreakPreview" zoomScale="80" zoomScaleNormal="70" zoomScaleSheetLayoutView="80" zoomScalePageLayoutView="55" workbookViewId="0" topLeftCell="A1">
      <pane xSplit="2" ySplit="5" topLeftCell="C6" activePane="bottomRight" state="frozen"/>
      <selection pane="topLeft" activeCell="B1" sqref="B1"/>
      <selection pane="topRight" activeCell="D1" sqref="D1"/>
      <selection pane="bottomLeft" activeCell="B8" sqref="B8"/>
      <selection pane="bottomRight" activeCell="C101" sqref="C101:D101"/>
    </sheetView>
  </sheetViews>
  <sheetFormatPr defaultColWidth="9.00390625" defaultRowHeight="15.75"/>
  <cols>
    <col min="1" max="1" width="15.00390625" style="3" customWidth="1"/>
    <col min="2" max="2" width="106.00390625" style="1" customWidth="1"/>
    <col min="3" max="3" width="16.75390625" style="3" customWidth="1"/>
    <col min="4" max="4" width="12.75390625" style="3" customWidth="1"/>
    <col min="5" max="5" width="16.50390625" style="3" customWidth="1"/>
    <col min="6" max="6" width="13.625" style="3" customWidth="1"/>
    <col min="7" max="7" width="19.125" style="3" customWidth="1"/>
    <col min="8" max="16384" width="9.00390625" style="3" customWidth="1"/>
  </cols>
  <sheetData>
    <row r="1" spans="1:7" s="4" customFormat="1" ht="20.25" customHeight="1">
      <c r="A1" s="40" t="s">
        <v>110</v>
      </c>
      <c r="B1" s="40"/>
      <c r="C1" s="40"/>
      <c r="D1" s="40"/>
      <c r="E1" s="40"/>
      <c r="F1" s="40"/>
      <c r="G1" s="40"/>
    </row>
    <row r="2" spans="2:7" ht="24" customHeight="1">
      <c r="B2" s="5"/>
      <c r="C2" s="2"/>
      <c r="D2" s="2"/>
      <c r="E2" s="2"/>
      <c r="F2" s="2"/>
      <c r="G2" s="19" t="s">
        <v>4</v>
      </c>
    </row>
    <row r="3" spans="1:7" s="6" customFormat="1" ht="31.5" customHeight="1">
      <c r="A3" s="43" t="s">
        <v>2</v>
      </c>
      <c r="B3" s="42" t="s">
        <v>0</v>
      </c>
      <c r="C3" s="43" t="s">
        <v>129</v>
      </c>
      <c r="D3" s="43"/>
      <c r="E3" s="43"/>
      <c r="F3" s="39" t="s">
        <v>130</v>
      </c>
      <c r="G3" s="43" t="s">
        <v>7</v>
      </c>
    </row>
    <row r="4" spans="1:16" s="6" customFormat="1" ht="80.25" customHeight="1">
      <c r="A4" s="42"/>
      <c r="B4" s="42"/>
      <c r="C4" s="9" t="s">
        <v>9</v>
      </c>
      <c r="D4" s="9" t="s">
        <v>1</v>
      </c>
      <c r="E4" s="9" t="s">
        <v>3</v>
      </c>
      <c r="F4" s="9" t="s">
        <v>1</v>
      </c>
      <c r="G4" s="43"/>
      <c r="I4" s="41"/>
      <c r="J4" s="41"/>
      <c r="K4" s="41"/>
      <c r="L4" s="41"/>
      <c r="M4" s="41"/>
      <c r="N4" s="41"/>
      <c r="O4" s="41"/>
      <c r="P4" s="41"/>
    </row>
    <row r="5" spans="1:16" ht="18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I5" s="41"/>
      <c r="J5" s="41"/>
      <c r="K5" s="41"/>
      <c r="L5" s="41"/>
      <c r="M5" s="41"/>
      <c r="N5" s="41"/>
      <c r="O5" s="41"/>
      <c r="P5" s="41"/>
    </row>
    <row r="6" spans="1:16" ht="35.25" customHeight="1">
      <c r="A6" s="31" t="s">
        <v>12</v>
      </c>
      <c r="B6" s="32" t="s">
        <v>36</v>
      </c>
      <c r="C6" s="30">
        <f>SUM(C7:C18)</f>
        <v>0</v>
      </c>
      <c r="D6" s="30">
        <f>SUM(D7:D18)</f>
        <v>0</v>
      </c>
      <c r="E6" s="30"/>
      <c r="F6" s="30">
        <f>SUM(F7:F18)</f>
        <v>392025.19999999995</v>
      </c>
      <c r="G6" s="30">
        <f aca="true" t="shared" si="0" ref="G6:G16">D6/F6*100</f>
        <v>0</v>
      </c>
      <c r="I6" s="41"/>
      <c r="J6" s="41"/>
      <c r="K6" s="41"/>
      <c r="L6" s="41"/>
      <c r="M6" s="41"/>
      <c r="N6" s="41"/>
      <c r="O6" s="41"/>
      <c r="P6" s="41"/>
    </row>
    <row r="7" spans="1:16" ht="15">
      <c r="A7" s="25" t="s">
        <v>13</v>
      </c>
      <c r="B7" s="17" t="s">
        <v>37</v>
      </c>
      <c r="C7" s="11"/>
      <c r="D7" s="12"/>
      <c r="E7" s="11"/>
      <c r="F7" s="11">
        <v>245866</v>
      </c>
      <c r="G7" s="11">
        <f t="shared" si="0"/>
        <v>0</v>
      </c>
      <c r="I7" s="41"/>
      <c r="J7" s="41"/>
      <c r="K7" s="41"/>
      <c r="L7" s="41"/>
      <c r="M7" s="41"/>
      <c r="N7" s="41"/>
      <c r="O7" s="41"/>
      <c r="P7" s="41"/>
    </row>
    <row r="8" spans="1:16" ht="15" hidden="1">
      <c r="A8" s="18" t="s">
        <v>11</v>
      </c>
      <c r="B8" s="17" t="s">
        <v>10</v>
      </c>
      <c r="C8" s="11"/>
      <c r="D8" s="11"/>
      <c r="E8" s="11"/>
      <c r="F8" s="11"/>
      <c r="G8" s="11" t="e">
        <f t="shared" si="0"/>
        <v>#DIV/0!</v>
      </c>
      <c r="I8" s="41"/>
      <c r="J8" s="41"/>
      <c r="K8" s="41"/>
      <c r="L8" s="41"/>
      <c r="M8" s="41"/>
      <c r="N8" s="41"/>
      <c r="O8" s="41"/>
      <c r="P8" s="41"/>
    </row>
    <row r="9" spans="1:16" ht="15">
      <c r="A9" s="18" t="s">
        <v>14</v>
      </c>
      <c r="B9" s="17" t="s">
        <v>15</v>
      </c>
      <c r="C9" s="11"/>
      <c r="D9" s="11"/>
      <c r="E9" s="11"/>
      <c r="F9" s="11">
        <v>122496</v>
      </c>
      <c r="G9" s="11">
        <f t="shared" si="0"/>
        <v>0</v>
      </c>
      <c r="I9" s="41"/>
      <c r="J9" s="41"/>
      <c r="K9" s="41"/>
      <c r="L9" s="41"/>
      <c r="M9" s="41"/>
      <c r="N9" s="41"/>
      <c r="O9" s="41"/>
      <c r="P9" s="41"/>
    </row>
    <row r="10" spans="1:16" ht="15" hidden="1">
      <c r="A10" s="18" t="s">
        <v>16</v>
      </c>
      <c r="B10" s="17" t="s">
        <v>17</v>
      </c>
      <c r="C10" s="11"/>
      <c r="D10" s="11"/>
      <c r="E10" s="11"/>
      <c r="F10" s="11"/>
      <c r="G10" s="11" t="e">
        <f t="shared" si="0"/>
        <v>#DIV/0!</v>
      </c>
      <c r="I10" s="41"/>
      <c r="J10" s="41"/>
      <c r="K10" s="41"/>
      <c r="L10" s="41"/>
      <c r="M10" s="41"/>
      <c r="N10" s="41"/>
      <c r="O10" s="41"/>
      <c r="P10" s="41"/>
    </row>
    <row r="11" spans="1:7" ht="15" hidden="1">
      <c r="A11" s="18" t="s">
        <v>18</v>
      </c>
      <c r="B11" s="17" t="s">
        <v>19</v>
      </c>
      <c r="C11" s="11"/>
      <c r="D11" s="11"/>
      <c r="E11" s="11"/>
      <c r="F11" s="11"/>
      <c r="G11" s="11" t="e">
        <f t="shared" si="0"/>
        <v>#DIV/0!</v>
      </c>
    </row>
    <row r="12" spans="1:7" ht="30.75">
      <c r="A12" s="18" t="s">
        <v>20</v>
      </c>
      <c r="B12" s="17" t="s">
        <v>21</v>
      </c>
      <c r="C12" s="11"/>
      <c r="D12" s="11"/>
      <c r="E12" s="11"/>
      <c r="F12" s="11">
        <v>4138.6</v>
      </c>
      <c r="G12" s="11">
        <f t="shared" si="0"/>
        <v>0</v>
      </c>
    </row>
    <row r="13" spans="1:7" ht="15">
      <c r="A13" s="18" t="s">
        <v>22</v>
      </c>
      <c r="B13" s="17" t="s">
        <v>23</v>
      </c>
      <c r="C13" s="11"/>
      <c r="D13" s="13"/>
      <c r="E13" s="11"/>
      <c r="F13" s="11">
        <v>600</v>
      </c>
      <c r="G13" s="11">
        <f t="shared" si="0"/>
        <v>0</v>
      </c>
    </row>
    <row r="14" spans="1:7" ht="15">
      <c r="A14" s="18" t="s">
        <v>24</v>
      </c>
      <c r="B14" s="17" t="s">
        <v>25</v>
      </c>
      <c r="C14" s="11"/>
      <c r="D14" s="13"/>
      <c r="E14" s="11"/>
      <c r="F14" s="11">
        <v>1954.1</v>
      </c>
      <c r="G14" s="11">
        <f t="shared" si="0"/>
        <v>0</v>
      </c>
    </row>
    <row r="15" spans="1:7" ht="30.75">
      <c r="A15" s="18" t="s">
        <v>26</v>
      </c>
      <c r="B15" s="17" t="s">
        <v>27</v>
      </c>
      <c r="C15" s="11"/>
      <c r="D15" s="13"/>
      <c r="E15" s="11"/>
      <c r="F15" s="11">
        <v>21.8</v>
      </c>
      <c r="G15" s="11">
        <f t="shared" si="0"/>
        <v>0</v>
      </c>
    </row>
    <row r="16" spans="1:7" ht="34.5" customHeight="1" hidden="1">
      <c r="A16" s="18" t="s">
        <v>28</v>
      </c>
      <c r="B16" s="17" t="s">
        <v>29</v>
      </c>
      <c r="C16" s="11"/>
      <c r="D16" s="13"/>
      <c r="E16" s="11"/>
      <c r="F16" s="11"/>
      <c r="G16" s="11" t="e">
        <f t="shared" si="0"/>
        <v>#DIV/0!</v>
      </c>
    </row>
    <row r="17" spans="1:7" ht="15">
      <c r="A17" s="18" t="s">
        <v>30</v>
      </c>
      <c r="B17" s="17" t="s">
        <v>31</v>
      </c>
      <c r="C17" s="11"/>
      <c r="D17" s="13"/>
      <c r="E17" s="11"/>
      <c r="F17" s="11">
        <v>8942.3</v>
      </c>
      <c r="G17" s="11"/>
    </row>
    <row r="18" spans="1:7" ht="15">
      <c r="A18" s="18" t="s">
        <v>32</v>
      </c>
      <c r="B18" s="17" t="s">
        <v>33</v>
      </c>
      <c r="C18" s="11"/>
      <c r="D18" s="13"/>
      <c r="E18" s="11"/>
      <c r="F18" s="11">
        <v>8006.4</v>
      </c>
      <c r="G18" s="11"/>
    </row>
    <row r="19" spans="1:7" ht="39.75" customHeight="1">
      <c r="A19" s="28" t="s">
        <v>12</v>
      </c>
      <c r="B19" s="32" t="s">
        <v>113</v>
      </c>
      <c r="C19" s="30">
        <f>SUM(C20:C32)</f>
        <v>602780.1</v>
      </c>
      <c r="D19" s="30">
        <f>SUM(D20:D32)</f>
        <v>433503.60000000003</v>
      </c>
      <c r="E19" s="30">
        <f aca="true" t="shared" si="1" ref="E16:E46">D19/C19*100</f>
        <v>71.91737086211042</v>
      </c>
      <c r="F19" s="30">
        <f>SUM(F28:F32)</f>
        <v>0</v>
      </c>
      <c r="G19" s="30"/>
    </row>
    <row r="20" spans="1:7" ht="15">
      <c r="A20" s="18" t="s">
        <v>13</v>
      </c>
      <c r="B20" s="24" t="s">
        <v>37</v>
      </c>
      <c r="C20" s="11">
        <v>375725</v>
      </c>
      <c r="D20" s="11">
        <v>271860.5</v>
      </c>
      <c r="E20" s="11">
        <f t="shared" si="1"/>
        <v>72.35624459378535</v>
      </c>
      <c r="F20" s="10"/>
      <c r="G20" s="11"/>
    </row>
    <row r="21" spans="1:7" ht="15">
      <c r="A21" s="18" t="s">
        <v>11</v>
      </c>
      <c r="B21" s="24" t="s">
        <v>10</v>
      </c>
      <c r="C21" s="11">
        <v>32</v>
      </c>
      <c r="D21" s="11">
        <v>0</v>
      </c>
      <c r="E21" s="11">
        <f t="shared" si="1"/>
        <v>0</v>
      </c>
      <c r="F21" s="10"/>
      <c r="G21" s="11"/>
    </row>
    <row r="22" spans="1:7" ht="15">
      <c r="A22" s="18" t="s">
        <v>14</v>
      </c>
      <c r="B22" s="24" t="s">
        <v>15</v>
      </c>
      <c r="C22" s="11">
        <v>187553.7</v>
      </c>
      <c r="D22" s="11">
        <v>136409.2</v>
      </c>
      <c r="E22" s="11">
        <f t="shared" si="1"/>
        <v>72.73074324846698</v>
      </c>
      <c r="F22" s="10"/>
      <c r="G22" s="11"/>
    </row>
    <row r="23" spans="1:7" ht="18" customHeight="1" hidden="1">
      <c r="A23" s="18" t="s">
        <v>16</v>
      </c>
      <c r="B23" s="24" t="s">
        <v>17</v>
      </c>
      <c r="C23" s="11"/>
      <c r="D23" s="11"/>
      <c r="E23" s="11" t="e">
        <f t="shared" si="1"/>
        <v>#DIV/0!</v>
      </c>
      <c r="F23" s="10"/>
      <c r="G23" s="11"/>
    </row>
    <row r="24" spans="1:7" ht="18" customHeight="1">
      <c r="A24" s="18" t="s">
        <v>131</v>
      </c>
      <c r="B24" s="24" t="s">
        <v>132</v>
      </c>
      <c r="C24" s="11">
        <v>1356.9</v>
      </c>
      <c r="D24" s="11"/>
      <c r="E24" s="11">
        <f t="shared" si="1"/>
        <v>0</v>
      </c>
      <c r="F24" s="10"/>
      <c r="G24" s="11"/>
    </row>
    <row r="25" spans="1:7" ht="15">
      <c r="A25" s="18" t="s">
        <v>18</v>
      </c>
      <c r="B25" s="24" t="s">
        <v>19</v>
      </c>
      <c r="C25" s="11">
        <v>301.4</v>
      </c>
      <c r="D25" s="11">
        <v>301.4</v>
      </c>
      <c r="E25" s="11">
        <f t="shared" si="1"/>
        <v>100</v>
      </c>
      <c r="F25" s="10"/>
      <c r="G25" s="11"/>
    </row>
    <row r="26" spans="1:7" ht="30.75">
      <c r="A26" s="18" t="s">
        <v>20</v>
      </c>
      <c r="B26" s="24" t="s">
        <v>21</v>
      </c>
      <c r="C26" s="11">
        <v>8380.9</v>
      </c>
      <c r="D26" s="11">
        <v>4350.5</v>
      </c>
      <c r="E26" s="11">
        <f t="shared" si="1"/>
        <v>51.90969943562147</v>
      </c>
      <c r="F26" s="10"/>
      <c r="G26" s="11"/>
    </row>
    <row r="27" spans="1:7" ht="15">
      <c r="A27" s="18" t="s">
        <v>22</v>
      </c>
      <c r="B27" s="24" t="s">
        <v>23</v>
      </c>
      <c r="C27" s="11">
        <v>1050</v>
      </c>
      <c r="D27" s="11">
        <v>714.5</v>
      </c>
      <c r="E27" s="11">
        <f t="shared" si="1"/>
        <v>68.04761904761905</v>
      </c>
      <c r="F27" s="10"/>
      <c r="G27" s="11"/>
    </row>
    <row r="28" spans="1:7" ht="15">
      <c r="A28" s="18" t="s">
        <v>24</v>
      </c>
      <c r="B28" s="17" t="s">
        <v>25</v>
      </c>
      <c r="C28" s="44">
        <v>3618.6</v>
      </c>
      <c r="D28" s="11">
        <v>3035.7</v>
      </c>
      <c r="E28" s="11">
        <f t="shared" si="1"/>
        <v>83.89156027192837</v>
      </c>
      <c r="F28" s="11"/>
      <c r="G28" s="11"/>
    </row>
    <row r="29" spans="1:7" ht="30.75">
      <c r="A29" s="18" t="s">
        <v>26</v>
      </c>
      <c r="B29" s="17" t="s">
        <v>27</v>
      </c>
      <c r="C29" s="11">
        <v>50</v>
      </c>
      <c r="D29" s="11">
        <v>47.9</v>
      </c>
      <c r="E29" s="11">
        <f t="shared" si="1"/>
        <v>95.8</v>
      </c>
      <c r="F29" s="11"/>
      <c r="G29" s="11"/>
    </row>
    <row r="30" spans="1:7" ht="30.75" hidden="1">
      <c r="A30" s="18" t="s">
        <v>28</v>
      </c>
      <c r="B30" s="17" t="s">
        <v>29</v>
      </c>
      <c r="C30" s="11"/>
      <c r="D30" s="11"/>
      <c r="E30" s="11" t="e">
        <f t="shared" si="1"/>
        <v>#DIV/0!</v>
      </c>
      <c r="F30" s="11"/>
      <c r="G30" s="11"/>
    </row>
    <row r="31" spans="1:7" ht="15">
      <c r="A31" s="18" t="s">
        <v>30</v>
      </c>
      <c r="B31" s="17" t="s">
        <v>31</v>
      </c>
      <c r="C31" s="11">
        <v>11385</v>
      </c>
      <c r="D31" s="11">
        <v>8946.3</v>
      </c>
      <c r="E31" s="11">
        <f t="shared" si="1"/>
        <v>78.57971014492753</v>
      </c>
      <c r="F31" s="11"/>
      <c r="G31" s="11"/>
    </row>
    <row r="32" spans="1:7" ht="15">
      <c r="A32" s="18" t="s">
        <v>32</v>
      </c>
      <c r="B32" s="17" t="s">
        <v>33</v>
      </c>
      <c r="C32" s="11">
        <v>13326.6</v>
      </c>
      <c r="D32" s="11">
        <v>7837.6</v>
      </c>
      <c r="E32" s="11">
        <f t="shared" si="1"/>
        <v>58.811699908453775</v>
      </c>
      <c r="F32" s="11"/>
      <c r="G32" s="11"/>
    </row>
    <row r="33" spans="1:7" ht="57" customHeight="1" hidden="1">
      <c r="A33" s="28" t="s">
        <v>34</v>
      </c>
      <c r="B33" s="32" t="s">
        <v>35</v>
      </c>
      <c r="C33" s="30">
        <f>SUM(C34:C38)</f>
        <v>0</v>
      </c>
      <c r="D33" s="30">
        <f>SUM(D34:D38)</f>
        <v>0</v>
      </c>
      <c r="E33" s="30"/>
      <c r="F33" s="30">
        <f>SUM(F34:F38)</f>
        <v>0</v>
      </c>
      <c r="G33" s="30"/>
    </row>
    <row r="34" spans="1:7" ht="30.75" hidden="1">
      <c r="A34" s="18" t="s">
        <v>38</v>
      </c>
      <c r="B34" s="17" t="s">
        <v>39</v>
      </c>
      <c r="C34" s="11"/>
      <c r="D34" s="11"/>
      <c r="E34" s="11"/>
      <c r="F34" s="11"/>
      <c r="G34" s="11"/>
    </row>
    <row r="35" spans="1:7" ht="15" hidden="1">
      <c r="A35" s="18" t="s">
        <v>40</v>
      </c>
      <c r="B35" s="17" t="s">
        <v>41</v>
      </c>
      <c r="C35" s="11"/>
      <c r="D35" s="11"/>
      <c r="E35" s="11"/>
      <c r="F35" s="11"/>
      <c r="G35" s="11"/>
    </row>
    <row r="36" spans="1:7" ht="30.75" hidden="1">
      <c r="A36" s="18" t="s">
        <v>42</v>
      </c>
      <c r="B36" s="17" t="s">
        <v>43</v>
      </c>
      <c r="C36" s="11"/>
      <c r="D36" s="11"/>
      <c r="E36" s="11"/>
      <c r="F36" s="11"/>
      <c r="G36" s="11"/>
    </row>
    <row r="37" spans="1:7" ht="30.75" hidden="1">
      <c r="A37" s="18" t="s">
        <v>44</v>
      </c>
      <c r="B37" s="17" t="s">
        <v>45</v>
      </c>
      <c r="C37" s="11"/>
      <c r="D37" s="11"/>
      <c r="E37" s="11"/>
      <c r="F37" s="37"/>
      <c r="G37" s="11"/>
    </row>
    <row r="38" spans="1:7" ht="15" hidden="1">
      <c r="A38" s="18" t="s">
        <v>46</v>
      </c>
      <c r="B38" s="17" t="s">
        <v>47</v>
      </c>
      <c r="C38" s="11"/>
      <c r="D38" s="11"/>
      <c r="E38" s="10"/>
      <c r="F38" s="37"/>
      <c r="G38" s="14"/>
    </row>
    <row r="39" spans="1:7" ht="52.5" customHeight="1">
      <c r="A39" s="28" t="s">
        <v>34</v>
      </c>
      <c r="B39" s="32" t="s">
        <v>48</v>
      </c>
      <c r="C39" s="30">
        <f>SUM(C40:C44)</f>
        <v>0</v>
      </c>
      <c r="D39" s="30">
        <f>SUM(D40:D44)</f>
        <v>0</v>
      </c>
      <c r="E39" s="30"/>
      <c r="F39" s="30">
        <f>SUM(F40:F44)</f>
        <v>7083.3</v>
      </c>
      <c r="G39" s="30"/>
    </row>
    <row r="40" spans="1:7" ht="30.75" hidden="1">
      <c r="A40" s="18" t="s">
        <v>38</v>
      </c>
      <c r="B40" s="17" t="s">
        <v>49</v>
      </c>
      <c r="C40" s="11"/>
      <c r="D40" s="11"/>
      <c r="E40" s="11"/>
      <c r="F40" s="11"/>
      <c r="G40" s="14"/>
    </row>
    <row r="41" spans="1:7" ht="30.75">
      <c r="A41" s="18" t="s">
        <v>40</v>
      </c>
      <c r="B41" s="17" t="s">
        <v>50</v>
      </c>
      <c r="C41" s="11"/>
      <c r="D41" s="11"/>
      <c r="E41" s="11"/>
      <c r="F41" s="11">
        <v>7083.3</v>
      </c>
      <c r="G41" s="11"/>
    </row>
    <row r="42" spans="1:7" ht="18.75" customHeight="1" hidden="1">
      <c r="A42" s="18" t="s">
        <v>42</v>
      </c>
      <c r="B42" s="17" t="s">
        <v>51</v>
      </c>
      <c r="C42" s="11"/>
      <c r="D42" s="11"/>
      <c r="E42" s="11"/>
      <c r="F42" s="11"/>
      <c r="G42" s="11"/>
    </row>
    <row r="43" spans="1:7" ht="30.75" hidden="1">
      <c r="A43" s="18" t="s">
        <v>44</v>
      </c>
      <c r="B43" s="17" t="s">
        <v>52</v>
      </c>
      <c r="C43" s="11"/>
      <c r="D43" s="11"/>
      <c r="E43" s="11"/>
      <c r="F43" s="11"/>
      <c r="G43" s="11"/>
    </row>
    <row r="44" spans="1:7" ht="15" hidden="1">
      <c r="A44" s="18" t="s">
        <v>46</v>
      </c>
      <c r="B44" s="17" t="s">
        <v>47</v>
      </c>
      <c r="C44" s="11"/>
      <c r="D44" s="11"/>
      <c r="E44" s="11"/>
      <c r="F44" s="11"/>
      <c r="G44" s="11"/>
    </row>
    <row r="45" spans="1:7" ht="38.25" customHeight="1">
      <c r="A45" s="28" t="s">
        <v>34</v>
      </c>
      <c r="B45" s="32" t="s">
        <v>116</v>
      </c>
      <c r="C45" s="30">
        <f>C46</f>
        <v>20909.1</v>
      </c>
      <c r="D45" s="30">
        <f>D46</f>
        <v>9960.8</v>
      </c>
      <c r="E45" s="30">
        <f>E46</f>
        <v>47.638587983222614</v>
      </c>
      <c r="F45" s="30">
        <f>F46</f>
        <v>0</v>
      </c>
      <c r="G45" s="30">
        <f>G46</f>
        <v>0</v>
      </c>
    </row>
    <row r="46" spans="1:7" ht="39" customHeight="1">
      <c r="A46" s="18" t="s">
        <v>124</v>
      </c>
      <c r="B46" s="17" t="s">
        <v>125</v>
      </c>
      <c r="C46" s="11">
        <v>20909.1</v>
      </c>
      <c r="D46" s="11">
        <v>9960.8</v>
      </c>
      <c r="E46" s="11">
        <f t="shared" si="1"/>
        <v>47.638587983222614</v>
      </c>
      <c r="F46" s="11"/>
      <c r="G46" s="11"/>
    </row>
    <row r="47" spans="1:7" ht="42" customHeight="1">
      <c r="A47" s="28" t="s">
        <v>53</v>
      </c>
      <c r="B47" s="32" t="s">
        <v>117</v>
      </c>
      <c r="C47" s="30">
        <f>SUM(C48:C50)</f>
        <v>0</v>
      </c>
      <c r="D47" s="30">
        <f>SUM(D48:D50)</f>
        <v>0</v>
      </c>
      <c r="E47" s="30"/>
      <c r="F47" s="30">
        <f>SUM(F48:F50)</f>
        <v>925.9</v>
      </c>
      <c r="G47" s="30">
        <f>D47/F47*100</f>
        <v>0</v>
      </c>
    </row>
    <row r="48" spans="1:7" ht="33" customHeight="1" hidden="1">
      <c r="A48" s="18" t="s">
        <v>54</v>
      </c>
      <c r="B48" s="17" t="s">
        <v>55</v>
      </c>
      <c r="C48" s="11"/>
      <c r="D48" s="11"/>
      <c r="E48" s="11"/>
      <c r="F48" s="11"/>
      <c r="G48" s="11"/>
    </row>
    <row r="49" spans="1:7" ht="20.25" customHeight="1">
      <c r="A49" s="18" t="s">
        <v>56</v>
      </c>
      <c r="B49" s="17" t="s">
        <v>57</v>
      </c>
      <c r="C49" s="11"/>
      <c r="D49" s="11"/>
      <c r="E49" s="11"/>
      <c r="F49" s="11">
        <v>925.9</v>
      </c>
      <c r="G49" s="11">
        <f>D49/F49*100</f>
        <v>0</v>
      </c>
    </row>
    <row r="50" spans="1:7" ht="30.75" hidden="1">
      <c r="A50" s="18" t="s">
        <v>58</v>
      </c>
      <c r="B50" s="17" t="s">
        <v>59</v>
      </c>
      <c r="C50" s="11"/>
      <c r="D50" s="11"/>
      <c r="E50" s="11"/>
      <c r="F50" s="11"/>
      <c r="G50" s="11"/>
    </row>
    <row r="51" spans="1:7" ht="34.5">
      <c r="A51" s="28" t="s">
        <v>53</v>
      </c>
      <c r="B51" s="32" t="s">
        <v>118</v>
      </c>
      <c r="C51" s="30">
        <f>SUM(C52:C54)</f>
        <v>1275.3</v>
      </c>
      <c r="D51" s="30">
        <f>SUM(D52:D54)</f>
        <v>813.4</v>
      </c>
      <c r="E51" s="30">
        <f>E52</f>
        <v>63.78107112052066</v>
      </c>
      <c r="F51" s="30">
        <f>SUM(F52:F54)</f>
        <v>0</v>
      </c>
      <c r="G51" s="30"/>
    </row>
    <row r="52" spans="1:7" ht="22.5" customHeight="1">
      <c r="A52" s="18" t="s">
        <v>56</v>
      </c>
      <c r="B52" s="17" t="s">
        <v>57</v>
      </c>
      <c r="C52" s="11">
        <v>1275.3</v>
      </c>
      <c r="D52" s="11">
        <v>813.4</v>
      </c>
      <c r="E52" s="11">
        <f>D52/C52*100</f>
        <v>63.78107112052066</v>
      </c>
      <c r="F52" s="11"/>
      <c r="G52" s="11"/>
    </row>
    <row r="53" spans="1:7" ht="40.5" customHeight="1" hidden="1">
      <c r="A53" s="28" t="s">
        <v>61</v>
      </c>
      <c r="B53" s="32" t="s">
        <v>60</v>
      </c>
      <c r="C53" s="30">
        <f>SUM(C54:C54)</f>
        <v>0</v>
      </c>
      <c r="D53" s="30">
        <f>SUM(D54:D54)</f>
        <v>0</v>
      </c>
      <c r="E53" s="30"/>
      <c r="F53" s="30">
        <f>SUM(F54:F54)</f>
        <v>0</v>
      </c>
      <c r="G53" s="30"/>
    </row>
    <row r="54" spans="1:7" ht="37.5" customHeight="1" hidden="1">
      <c r="A54" s="18" t="s">
        <v>63</v>
      </c>
      <c r="B54" s="17" t="s">
        <v>62</v>
      </c>
      <c r="C54" s="11"/>
      <c r="D54" s="11"/>
      <c r="E54" s="11"/>
      <c r="F54" s="11"/>
      <c r="G54" s="11"/>
    </row>
    <row r="55" spans="1:7" ht="39" customHeight="1">
      <c r="A55" s="28" t="s">
        <v>64</v>
      </c>
      <c r="B55" s="29" t="s">
        <v>126</v>
      </c>
      <c r="C55" s="30">
        <f>SUM(C56:C59)</f>
        <v>8166</v>
      </c>
      <c r="D55" s="30">
        <f>SUM(D56:D59)</f>
        <v>2310.1</v>
      </c>
      <c r="E55" s="30"/>
      <c r="F55" s="30">
        <f>SUM(F56:F57)</f>
        <v>0</v>
      </c>
      <c r="G55" s="30"/>
    </row>
    <row r="56" spans="1:7" ht="19.5" customHeight="1">
      <c r="A56" s="18" t="s">
        <v>66</v>
      </c>
      <c r="B56" s="17" t="s">
        <v>127</v>
      </c>
      <c r="C56" s="11">
        <v>356</v>
      </c>
      <c r="D56" s="11">
        <v>356</v>
      </c>
      <c r="E56" s="11"/>
      <c r="F56" s="37"/>
      <c r="G56" s="11"/>
    </row>
    <row r="57" spans="1:7" ht="21" customHeight="1">
      <c r="A57" s="18" t="s">
        <v>68</v>
      </c>
      <c r="B57" s="17" t="s">
        <v>128</v>
      </c>
      <c r="C57" s="11">
        <v>173.5</v>
      </c>
      <c r="D57" s="11">
        <v>173.5</v>
      </c>
      <c r="E57" s="11"/>
      <c r="F57" s="11"/>
      <c r="G57" s="11"/>
    </row>
    <row r="58" spans="1:7" ht="21" customHeight="1">
      <c r="A58" s="18" t="s">
        <v>111</v>
      </c>
      <c r="B58" s="17" t="s">
        <v>133</v>
      </c>
      <c r="C58" s="11">
        <v>7508.5</v>
      </c>
      <c r="D58" s="11">
        <v>1780.6</v>
      </c>
      <c r="E58" s="11"/>
      <c r="F58" s="11"/>
      <c r="G58" s="11"/>
    </row>
    <row r="59" spans="1:7" ht="21" customHeight="1">
      <c r="A59" s="18" t="s">
        <v>134</v>
      </c>
      <c r="B59" s="17" t="s">
        <v>135</v>
      </c>
      <c r="C59" s="11">
        <v>128</v>
      </c>
      <c r="D59" s="11"/>
      <c r="E59" s="11"/>
      <c r="F59" s="11"/>
      <c r="G59" s="11"/>
    </row>
    <row r="60" spans="1:7" s="26" customFormat="1" ht="34.5">
      <c r="A60" s="28" t="s">
        <v>64</v>
      </c>
      <c r="B60" s="29" t="s">
        <v>65</v>
      </c>
      <c r="C60" s="30">
        <f>SUM(C61:C63)</f>
        <v>0</v>
      </c>
      <c r="D60" s="30">
        <f>SUM(D61:D63)</f>
        <v>0</v>
      </c>
      <c r="E60" s="30"/>
      <c r="F60" s="30">
        <f>SUM(F61:F63)</f>
        <v>6810.8</v>
      </c>
      <c r="G60" s="30"/>
    </row>
    <row r="61" spans="1:7" ht="33.75" customHeight="1">
      <c r="A61" s="18" t="s">
        <v>66</v>
      </c>
      <c r="B61" s="17" t="s">
        <v>67</v>
      </c>
      <c r="C61" s="11"/>
      <c r="D61" s="11"/>
      <c r="E61" s="11"/>
      <c r="F61" s="11">
        <v>6810.8</v>
      </c>
      <c r="G61" s="14"/>
    </row>
    <row r="62" spans="1:7" ht="27" customHeight="1" hidden="1">
      <c r="A62" s="18" t="s">
        <v>68</v>
      </c>
      <c r="B62" s="27" t="s">
        <v>69</v>
      </c>
      <c r="C62" s="11"/>
      <c r="D62" s="11"/>
      <c r="E62" s="10"/>
      <c r="F62" s="10"/>
      <c r="G62" s="14"/>
    </row>
    <row r="63" spans="1:7" ht="27" customHeight="1" hidden="1">
      <c r="A63" s="18" t="s">
        <v>111</v>
      </c>
      <c r="B63" s="27" t="s">
        <v>112</v>
      </c>
      <c r="C63" s="11"/>
      <c r="D63" s="11"/>
      <c r="E63" s="10"/>
      <c r="F63" s="10"/>
      <c r="G63" s="14"/>
    </row>
    <row r="64" spans="1:7" ht="51.75">
      <c r="A64" s="28" t="s">
        <v>71</v>
      </c>
      <c r="B64" s="29" t="s">
        <v>70</v>
      </c>
      <c r="C64" s="30">
        <f>SUM(C65:C65)</f>
        <v>7245</v>
      </c>
      <c r="D64" s="30">
        <f>SUM(D65:D65)</f>
        <v>7056</v>
      </c>
      <c r="E64" s="33"/>
      <c r="F64" s="30">
        <f>F65</f>
        <v>4095</v>
      </c>
      <c r="G64" s="30"/>
    </row>
    <row r="65" spans="1:7" ht="30.75">
      <c r="A65" s="18" t="s">
        <v>72</v>
      </c>
      <c r="B65" s="17" t="s">
        <v>73</v>
      </c>
      <c r="C65" s="11">
        <v>7245</v>
      </c>
      <c r="D65" s="11">
        <v>7056</v>
      </c>
      <c r="E65" s="11">
        <f>D65/C65*100</f>
        <v>97.3913043478261</v>
      </c>
      <c r="F65" s="11">
        <v>4095</v>
      </c>
      <c r="G65" s="11"/>
    </row>
    <row r="66" spans="1:7" ht="34.5">
      <c r="A66" s="28" t="s">
        <v>74</v>
      </c>
      <c r="B66" s="32" t="s">
        <v>86</v>
      </c>
      <c r="C66" s="30">
        <f>SUM(C67:C72)</f>
        <v>0</v>
      </c>
      <c r="D66" s="30">
        <f>SUM(D67:D72)</f>
        <v>0</v>
      </c>
      <c r="E66" s="30"/>
      <c r="F66" s="30">
        <f>SUM(F67:F72)</f>
        <v>64881.2</v>
      </c>
      <c r="G66" s="30"/>
    </row>
    <row r="67" spans="1:7" ht="15">
      <c r="A67" s="18" t="s">
        <v>75</v>
      </c>
      <c r="B67" s="27" t="s">
        <v>87</v>
      </c>
      <c r="C67" s="11"/>
      <c r="D67" s="11"/>
      <c r="E67" s="11"/>
      <c r="F67" s="11">
        <v>8691.8</v>
      </c>
      <c r="G67" s="11"/>
    </row>
    <row r="68" spans="1:7" ht="15">
      <c r="A68" s="18" t="s">
        <v>79</v>
      </c>
      <c r="B68" s="17" t="s">
        <v>76</v>
      </c>
      <c r="C68" s="11"/>
      <c r="D68" s="11"/>
      <c r="E68" s="11"/>
      <c r="F68" s="11">
        <v>43346.2</v>
      </c>
      <c r="G68" s="11"/>
    </row>
    <row r="69" spans="1:7" ht="17.25" customHeight="1">
      <c r="A69" s="18" t="s">
        <v>77</v>
      </c>
      <c r="B69" s="17" t="s">
        <v>78</v>
      </c>
      <c r="C69" s="11"/>
      <c r="D69" s="11"/>
      <c r="E69" s="11"/>
      <c r="F69" s="11">
        <v>3743.4</v>
      </c>
      <c r="G69" s="11">
        <f>D69/F69*100</f>
        <v>0</v>
      </c>
    </row>
    <row r="70" spans="1:7" ht="18" customHeight="1">
      <c r="A70" s="18" t="s">
        <v>80</v>
      </c>
      <c r="B70" s="17" t="s">
        <v>81</v>
      </c>
      <c r="C70" s="11"/>
      <c r="D70" s="11"/>
      <c r="E70" s="11"/>
      <c r="F70" s="11">
        <v>9099.8</v>
      </c>
      <c r="G70" s="11">
        <f>D70/F70*100</f>
        <v>0</v>
      </c>
    </row>
    <row r="71" spans="1:7" ht="35.25" customHeight="1" hidden="1">
      <c r="A71" s="18" t="s">
        <v>82</v>
      </c>
      <c r="B71" s="17" t="s">
        <v>83</v>
      </c>
      <c r="C71" s="11"/>
      <c r="D71" s="11"/>
      <c r="E71" s="11"/>
      <c r="F71" s="11"/>
      <c r="G71" s="11" t="e">
        <f>D71/F71*100</f>
        <v>#DIV/0!</v>
      </c>
    </row>
    <row r="72" spans="1:7" ht="30.75" customHeight="1" hidden="1">
      <c r="A72" s="18" t="s">
        <v>84</v>
      </c>
      <c r="B72" s="17" t="s">
        <v>85</v>
      </c>
      <c r="C72" s="11"/>
      <c r="D72" s="11"/>
      <c r="E72" s="11"/>
      <c r="F72" s="11"/>
      <c r="G72" s="11"/>
    </row>
    <row r="73" spans="1:7" ht="36" customHeight="1">
      <c r="A73" s="28" t="s">
        <v>74</v>
      </c>
      <c r="B73" s="32" t="s">
        <v>114</v>
      </c>
      <c r="C73" s="30">
        <f>C74+C75+C76+C77+C78</f>
        <v>106803.5</v>
      </c>
      <c r="D73" s="30">
        <f>D74+D75+D76+D77+D78</f>
        <v>73407.5</v>
      </c>
      <c r="E73" s="30">
        <f aca="true" t="shared" si="2" ref="E73:E78">D73/C73*100</f>
        <v>68.73136179994101</v>
      </c>
      <c r="F73" s="30">
        <f>SUM(F74:F79)</f>
        <v>0</v>
      </c>
      <c r="G73" s="30"/>
    </row>
    <row r="74" spans="1:7" ht="15">
      <c r="A74" s="18" t="s">
        <v>75</v>
      </c>
      <c r="B74" s="27" t="s">
        <v>87</v>
      </c>
      <c r="C74" s="11">
        <v>12136</v>
      </c>
      <c r="D74" s="11">
        <v>8546.3</v>
      </c>
      <c r="E74" s="11">
        <f t="shared" si="2"/>
        <v>70.42106130520764</v>
      </c>
      <c r="F74" s="11"/>
      <c r="G74" s="11"/>
    </row>
    <row r="75" spans="1:7" ht="15">
      <c r="A75" s="18" t="s">
        <v>79</v>
      </c>
      <c r="B75" s="17" t="s">
        <v>76</v>
      </c>
      <c r="C75" s="11">
        <v>73901.7</v>
      </c>
      <c r="D75" s="11">
        <v>49938.2</v>
      </c>
      <c r="E75" s="11">
        <f t="shared" si="2"/>
        <v>67.57381765236794</v>
      </c>
      <c r="F75" s="11"/>
      <c r="G75" s="11"/>
    </row>
    <row r="76" spans="1:7" ht="15">
      <c r="A76" s="18" t="s">
        <v>77</v>
      </c>
      <c r="B76" s="17" t="s">
        <v>78</v>
      </c>
      <c r="C76" s="11">
        <v>5175.2</v>
      </c>
      <c r="D76" s="11">
        <v>3847.9</v>
      </c>
      <c r="E76" s="11">
        <f t="shared" si="2"/>
        <v>74.35268202195084</v>
      </c>
      <c r="F76" s="11"/>
      <c r="G76" s="11"/>
    </row>
    <row r="77" spans="1:7" ht="15">
      <c r="A77" s="18" t="s">
        <v>80</v>
      </c>
      <c r="B77" s="17" t="s">
        <v>81</v>
      </c>
      <c r="C77" s="11">
        <v>13055.6</v>
      </c>
      <c r="D77" s="11">
        <v>10050.6</v>
      </c>
      <c r="E77" s="11">
        <f t="shared" si="2"/>
        <v>76.98305707895463</v>
      </c>
      <c r="F77" s="11"/>
      <c r="G77" s="11"/>
    </row>
    <row r="78" spans="1:7" ht="30.75">
      <c r="A78" s="18" t="s">
        <v>82</v>
      </c>
      <c r="B78" s="17" t="s">
        <v>83</v>
      </c>
      <c r="C78" s="11">
        <v>2535</v>
      </c>
      <c r="D78" s="11">
        <v>1024.5</v>
      </c>
      <c r="E78" s="11">
        <f t="shared" si="2"/>
        <v>40.414201183431956</v>
      </c>
      <c r="F78" s="11"/>
      <c r="G78" s="11"/>
    </row>
    <row r="79" spans="1:7" ht="36.75" customHeight="1" hidden="1">
      <c r="A79" s="28" t="s">
        <v>74</v>
      </c>
      <c r="B79" s="32" t="s">
        <v>114</v>
      </c>
      <c r="C79" s="30">
        <f>SUM(C80:C83)</f>
        <v>0</v>
      </c>
      <c r="D79" s="30">
        <f>SUM(D80:D83)</f>
        <v>0</v>
      </c>
      <c r="E79" s="30" t="e">
        <f>D79/C79*100</f>
        <v>#DIV/0!</v>
      </c>
      <c r="F79" s="30">
        <f>SUM(F80:F83)</f>
        <v>0</v>
      </c>
      <c r="G79" s="30"/>
    </row>
    <row r="80" spans="1:7" ht="24" customHeight="1" hidden="1">
      <c r="A80" s="18" t="s">
        <v>75</v>
      </c>
      <c r="B80" s="27" t="s">
        <v>87</v>
      </c>
      <c r="C80" s="11"/>
      <c r="D80" s="11"/>
      <c r="E80" s="11" t="e">
        <f>D80/C80*100</f>
        <v>#DIV/0!</v>
      </c>
      <c r="F80" s="11"/>
      <c r="G80" s="10"/>
    </row>
    <row r="81" spans="1:7" ht="20.25" customHeight="1" hidden="1">
      <c r="A81" s="18" t="s">
        <v>79</v>
      </c>
      <c r="B81" s="17" t="s">
        <v>76</v>
      </c>
      <c r="C81" s="11"/>
      <c r="D81" s="11"/>
      <c r="E81" s="11" t="e">
        <f>D81/C81*100</f>
        <v>#DIV/0!</v>
      </c>
      <c r="F81" s="11"/>
      <c r="G81" s="10"/>
    </row>
    <row r="82" spans="1:7" ht="15" hidden="1">
      <c r="A82" s="18" t="s">
        <v>77</v>
      </c>
      <c r="B82" s="17" t="s">
        <v>78</v>
      </c>
      <c r="C82" s="11"/>
      <c r="D82" s="11"/>
      <c r="E82" s="11" t="e">
        <f>D82/C82*100</f>
        <v>#DIV/0!</v>
      </c>
      <c r="F82" s="11"/>
      <c r="G82" s="10"/>
    </row>
    <row r="83" spans="1:7" ht="15" hidden="1">
      <c r="A83" s="18" t="s">
        <v>80</v>
      </c>
      <c r="B83" s="17" t="s">
        <v>81</v>
      </c>
      <c r="C83" s="11"/>
      <c r="D83" s="11"/>
      <c r="E83" s="11" t="e">
        <f>D83/C83*100</f>
        <v>#DIV/0!</v>
      </c>
      <c r="F83" s="11"/>
      <c r="G83" s="11"/>
    </row>
    <row r="84" spans="1:7" ht="55.5" customHeight="1" hidden="1">
      <c r="A84" s="28" t="s">
        <v>89</v>
      </c>
      <c r="B84" s="32" t="s">
        <v>88</v>
      </c>
      <c r="C84" s="30">
        <f>SUM(C85:C85)</f>
        <v>0</v>
      </c>
      <c r="D84" s="30">
        <f>SUM(D85:D85)</f>
        <v>0</v>
      </c>
      <c r="E84" s="30"/>
      <c r="F84" s="30">
        <f>SUM(F85:F85)</f>
        <v>0</v>
      </c>
      <c r="G84" s="30" t="e">
        <f>D84/F84*100</f>
        <v>#DIV/0!</v>
      </c>
    </row>
    <row r="85" spans="1:7" ht="23.25" customHeight="1" hidden="1">
      <c r="A85" s="18" t="s">
        <v>90</v>
      </c>
      <c r="B85" s="17" t="s">
        <v>91</v>
      </c>
      <c r="C85" s="11"/>
      <c r="D85" s="11"/>
      <c r="E85" s="11"/>
      <c r="F85" s="37"/>
      <c r="G85" s="11" t="e">
        <f>D85/F85*100</f>
        <v>#DIV/0!</v>
      </c>
    </row>
    <row r="86" spans="1:7" ht="42" customHeight="1" hidden="1">
      <c r="A86" s="28" t="s">
        <v>93</v>
      </c>
      <c r="B86" s="32" t="s">
        <v>92</v>
      </c>
      <c r="C86" s="30">
        <f>SUM(C87:C87)</f>
        <v>0</v>
      </c>
      <c r="D86" s="30">
        <f>SUM(D87:D87)</f>
        <v>0</v>
      </c>
      <c r="E86" s="30"/>
      <c r="F86" s="30">
        <f>SUM(F87:F87)</f>
        <v>0</v>
      </c>
      <c r="G86" s="30"/>
    </row>
    <row r="87" spans="1:7" ht="49.5" customHeight="1" hidden="1">
      <c r="A87" s="18" t="s">
        <v>94</v>
      </c>
      <c r="B87" s="27" t="s">
        <v>95</v>
      </c>
      <c r="C87" s="11"/>
      <c r="D87" s="11"/>
      <c r="E87" s="10"/>
      <c r="F87" s="37"/>
      <c r="G87" s="10"/>
    </row>
    <row r="88" spans="1:7" ht="34.5" hidden="1">
      <c r="A88" s="28" t="s">
        <v>96</v>
      </c>
      <c r="B88" s="32" t="s">
        <v>97</v>
      </c>
      <c r="C88" s="30">
        <f>SUM(C89:C89)</f>
        <v>0</v>
      </c>
      <c r="D88" s="30">
        <f>SUM(D89:D89)</f>
        <v>0</v>
      </c>
      <c r="E88" s="30"/>
      <c r="F88" s="30">
        <f>SUM(F89:F89)</f>
        <v>0</v>
      </c>
      <c r="G88" s="30"/>
    </row>
    <row r="89" spans="1:7" ht="18" customHeight="1" hidden="1">
      <c r="A89" s="18" t="s">
        <v>98</v>
      </c>
      <c r="B89" s="17" t="s">
        <v>99</v>
      </c>
      <c r="C89" s="11"/>
      <c r="D89" s="11"/>
      <c r="E89" s="11"/>
      <c r="F89" s="11"/>
      <c r="G89" s="11"/>
    </row>
    <row r="90" spans="1:7" ht="34.5">
      <c r="A90" s="28" t="s">
        <v>96</v>
      </c>
      <c r="B90" s="32" t="s">
        <v>100</v>
      </c>
      <c r="C90" s="30">
        <f>SUM(C91:C91)</f>
        <v>0</v>
      </c>
      <c r="D90" s="30">
        <f>SUM(D91:D91)</f>
        <v>0</v>
      </c>
      <c r="E90" s="30"/>
      <c r="F90" s="30">
        <f>SUM(F91:F91)</f>
        <v>9233.4</v>
      </c>
      <c r="G90" s="30"/>
    </row>
    <row r="91" spans="1:7" ht="30.75">
      <c r="A91" s="18" t="s">
        <v>98</v>
      </c>
      <c r="B91" s="27" t="s">
        <v>101</v>
      </c>
      <c r="C91" s="11"/>
      <c r="D91" s="11"/>
      <c r="E91" s="11"/>
      <c r="F91" s="11">
        <v>9233.4</v>
      </c>
      <c r="G91" s="11"/>
    </row>
    <row r="92" spans="1:7" ht="37.5" customHeight="1">
      <c r="A92" s="28" t="s">
        <v>96</v>
      </c>
      <c r="B92" s="32" t="s">
        <v>115</v>
      </c>
      <c r="C92" s="30">
        <f>SUM(C93:C93)</f>
        <v>16153.1</v>
      </c>
      <c r="D92" s="30">
        <f>SUM(D93:D93)</f>
        <v>10442.3</v>
      </c>
      <c r="E92" s="30">
        <f aca="true" t="shared" si="3" ref="E92:E99">D92/C92*100</f>
        <v>64.6457955438894</v>
      </c>
      <c r="F92" s="30">
        <f>SUM(F93:F93)</f>
        <v>0</v>
      </c>
      <c r="G92" s="30"/>
    </row>
    <row r="93" spans="1:7" ht="37.5" customHeight="1">
      <c r="A93" s="18" t="s">
        <v>98</v>
      </c>
      <c r="B93" s="17" t="s">
        <v>101</v>
      </c>
      <c r="C93" s="11">
        <v>16153.1</v>
      </c>
      <c r="D93" s="11">
        <v>10442.3</v>
      </c>
      <c r="E93" s="11">
        <f t="shared" si="3"/>
        <v>64.6457955438894</v>
      </c>
      <c r="F93" s="10"/>
      <c r="G93" s="10"/>
    </row>
    <row r="94" spans="1:7" ht="51.75" hidden="1">
      <c r="A94" s="28" t="s">
        <v>102</v>
      </c>
      <c r="B94" s="32" t="s">
        <v>103</v>
      </c>
      <c r="C94" s="30">
        <f>C95</f>
        <v>0</v>
      </c>
      <c r="D94" s="30">
        <f>D95</f>
        <v>0</v>
      </c>
      <c r="E94" s="30" t="e">
        <f t="shared" si="3"/>
        <v>#DIV/0!</v>
      </c>
      <c r="F94" s="30">
        <f>F95</f>
        <v>0</v>
      </c>
      <c r="G94" s="30"/>
    </row>
    <row r="95" spans="1:7" ht="41.25" customHeight="1" hidden="1">
      <c r="A95" s="18" t="s">
        <v>104</v>
      </c>
      <c r="B95" s="27" t="s">
        <v>105</v>
      </c>
      <c r="C95" s="11"/>
      <c r="D95" s="11"/>
      <c r="E95" s="11" t="e">
        <f t="shared" si="3"/>
        <v>#DIV/0!</v>
      </c>
      <c r="F95" s="11"/>
      <c r="G95" s="11"/>
    </row>
    <row r="96" spans="1:7" ht="41.25" customHeight="1">
      <c r="A96" s="28" t="s">
        <v>106</v>
      </c>
      <c r="B96" s="32" t="s">
        <v>107</v>
      </c>
      <c r="C96" s="30">
        <f>SUM(C97:C97)</f>
        <v>0</v>
      </c>
      <c r="D96" s="30">
        <f>SUM(D97:D97)</f>
        <v>0</v>
      </c>
      <c r="E96" s="30"/>
      <c r="F96" s="30">
        <f>SUM(F97:F97)</f>
        <v>1593.9</v>
      </c>
      <c r="G96" s="34"/>
    </row>
    <row r="97" spans="1:7" ht="33.75" customHeight="1">
      <c r="A97" s="18" t="s">
        <v>108</v>
      </c>
      <c r="B97" s="27" t="s">
        <v>109</v>
      </c>
      <c r="C97" s="11"/>
      <c r="D97" s="11"/>
      <c r="E97" s="11"/>
      <c r="F97" s="11">
        <v>1593.9</v>
      </c>
      <c r="G97" s="11"/>
    </row>
    <row r="98" spans="1:7" ht="33.75" customHeight="1">
      <c r="A98" s="28" t="s">
        <v>106</v>
      </c>
      <c r="B98" s="32" t="s">
        <v>119</v>
      </c>
      <c r="C98" s="30">
        <f>SUM(C99:C99)</f>
        <v>4800</v>
      </c>
      <c r="D98" s="30">
        <f>SUM(D99:D99)</f>
        <v>4641.9</v>
      </c>
      <c r="E98" s="30">
        <f t="shared" si="3"/>
        <v>96.70625</v>
      </c>
      <c r="F98" s="34">
        <f>SUM(F99:F99)</f>
        <v>0</v>
      </c>
      <c r="G98" s="34"/>
    </row>
    <row r="99" spans="1:7" ht="33.75" customHeight="1">
      <c r="A99" s="18" t="s">
        <v>108</v>
      </c>
      <c r="B99" s="27" t="s">
        <v>109</v>
      </c>
      <c r="C99" s="11">
        <v>4800</v>
      </c>
      <c r="D99" s="11">
        <v>4641.9</v>
      </c>
      <c r="E99" s="11">
        <f t="shared" si="3"/>
        <v>96.70625</v>
      </c>
      <c r="F99" s="11"/>
      <c r="G99" s="11"/>
    </row>
    <row r="100" spans="1:7" ht="34.5">
      <c r="A100" s="28" t="s">
        <v>121</v>
      </c>
      <c r="B100" s="38" t="s">
        <v>120</v>
      </c>
      <c r="C100" s="30">
        <f>C101</f>
        <v>35</v>
      </c>
      <c r="D100" s="30">
        <f>D101</f>
        <v>27.9</v>
      </c>
      <c r="E100" s="30"/>
      <c r="F100" s="30"/>
      <c r="G100" s="30"/>
    </row>
    <row r="101" spans="1:7" ht="33.75" customHeight="1">
      <c r="A101" s="18" t="s">
        <v>122</v>
      </c>
      <c r="B101" s="27" t="s">
        <v>123</v>
      </c>
      <c r="C101" s="11">
        <v>35</v>
      </c>
      <c r="D101" s="11">
        <v>27.9</v>
      </c>
      <c r="E101" s="11">
        <f>D101/C101*100</f>
        <v>79.71428571428572</v>
      </c>
      <c r="F101" s="11"/>
      <c r="G101" s="11"/>
    </row>
    <row r="102" spans="1:7" ht="21.75" customHeight="1">
      <c r="A102" s="16"/>
      <c r="B102" s="35" t="s">
        <v>5</v>
      </c>
      <c r="C102" s="15">
        <f>C6+C19+C45+C47+C51+C64+C66+C73+C90+C92+C98+C100+C55</f>
        <v>768167.1</v>
      </c>
      <c r="D102" s="15">
        <f>D6+D19+D45+D47+D51+D64+D66+D73+D90+D92+D98+D100+D55</f>
        <v>542163.5000000001</v>
      </c>
      <c r="E102" s="10">
        <f>D102/C102*100</f>
        <v>70.57884931546796</v>
      </c>
      <c r="F102" s="10">
        <f>F6+F19+F33+F39+F47+F53+F55+F60+F66+F79+F84+F86+F88+F90+F92+F94+F96+F64</f>
        <v>486648.7</v>
      </c>
      <c r="G102" s="10">
        <f>F102/D102*100</f>
        <v>89.76050582527225</v>
      </c>
    </row>
    <row r="103" spans="1:7" s="23" customFormat="1" ht="20.25" customHeight="1">
      <c r="A103" s="20"/>
      <c r="B103" s="36" t="s">
        <v>8</v>
      </c>
      <c r="C103" s="15">
        <v>221751.7</v>
      </c>
      <c r="D103" s="15">
        <v>169007.6</v>
      </c>
      <c r="E103" s="10">
        <f>D103/C103*100</f>
        <v>76.21479339279023</v>
      </c>
      <c r="F103" s="15">
        <v>173358.7</v>
      </c>
      <c r="G103" s="10">
        <f>F103/D103*100</f>
        <v>102.57449960830165</v>
      </c>
    </row>
    <row r="104" spans="1:7" s="23" customFormat="1" ht="26.25" customHeight="1">
      <c r="A104" s="20"/>
      <c r="B104" s="35" t="s">
        <v>6</v>
      </c>
      <c r="C104" s="15">
        <f>C102+C103</f>
        <v>989918.8</v>
      </c>
      <c r="D104" s="15">
        <f>D102+D103</f>
        <v>711171.1000000001</v>
      </c>
      <c r="E104" s="10">
        <f>D104/C104*100</f>
        <v>71.8413570890865</v>
      </c>
      <c r="F104" s="15">
        <f>F102+F103</f>
        <v>660007.4</v>
      </c>
      <c r="G104" s="10">
        <f>F104/D104*100</f>
        <v>92.80571159317356</v>
      </c>
    </row>
    <row r="105" spans="1:7" s="23" customFormat="1" ht="0.75" customHeight="1">
      <c r="A105" s="20"/>
      <c r="B105" s="21"/>
      <c r="C105" s="22"/>
      <c r="D105" s="22"/>
      <c r="E105" s="14"/>
      <c r="F105" s="22"/>
      <c r="G105" s="14"/>
    </row>
    <row r="106" ht="15">
      <c r="C106" s="7"/>
    </row>
  </sheetData>
  <sheetProtection/>
  <mergeCells count="7">
    <mergeCell ref="A1:G1"/>
    <mergeCell ref="I4:P6"/>
    <mergeCell ref="I7:P10"/>
    <mergeCell ref="B3:B4"/>
    <mergeCell ref="A3:A4"/>
    <mergeCell ref="C3:E3"/>
    <mergeCell ref="G3:G4"/>
  </mergeCells>
  <printOptions horizontalCentered="1"/>
  <pageMargins left="0.31496062992125984" right="0.31496062992125984" top="0.35433070866141736" bottom="0.5511811023622047" header="0.31496062992125984" footer="0.31496062992125984"/>
  <pageSetup blackAndWhite="1" fitToHeight="0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fedotova</cp:lastModifiedBy>
  <cp:lastPrinted>2018-04-06T13:30:13Z</cp:lastPrinted>
  <dcterms:created xsi:type="dcterms:W3CDTF">2017-08-15T08:04:26Z</dcterms:created>
  <dcterms:modified xsi:type="dcterms:W3CDTF">2019-10-09T07:23:14Z</dcterms:modified>
  <cp:category/>
  <cp:version/>
  <cp:contentType/>
  <cp:contentStatus/>
</cp:coreProperties>
</file>