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348" windowWidth="13248" windowHeight="12348" activeTab="0"/>
  </bookViews>
  <sheets>
    <sheet name="1 кв. 2020г" sheetId="1" r:id="rId1"/>
  </sheets>
  <definedNames>
    <definedName name="Z_2505F84B_EDD5_43D7_8CE7_AFF925DFBFF7_.wvu.Cols" localSheetId="0" hidden="1">'1 кв. 2020г'!#REF!</definedName>
    <definedName name="Z_2505F84B_EDD5_43D7_8CE7_AFF925DFBFF7_.wvu.PrintArea" localSheetId="0" hidden="1">'1 кв. 2020г'!$B$1:$G$87</definedName>
    <definedName name="Z_2505F84B_EDD5_43D7_8CE7_AFF925DFBFF7_.wvu.PrintTitles" localSheetId="0" hidden="1">'1 кв. 2020г'!$B:$B,'1 кв. 2020г'!$3:$5</definedName>
    <definedName name="Z_2505F84B_EDD5_43D7_8CE7_AFF925DFBFF7_.wvu.Rows" localSheetId="0" hidden="1">'1 кв. 2020г'!#REF!,'1 кв. 2020г'!$5:$5,'1 кв. 2020г'!#REF!,'1 кв. 2020г'!#REF!,'1 кв. 2020г'!#REF!,'1 кв. 2020г'!#REF!</definedName>
    <definedName name="Z_9D015A7B_71BF_4A38_92C8_CCD8973F5CA0_.wvu.Cols" localSheetId="0" hidden="1">'1 кв. 2020г'!#REF!,'1 кв. 2020г'!#REF!</definedName>
    <definedName name="Z_9D015A7B_71BF_4A38_92C8_CCD8973F5CA0_.wvu.FilterData" localSheetId="0" hidden="1">'1 кв. 2020г'!$B$5:$G$87</definedName>
    <definedName name="Z_9D015A7B_71BF_4A38_92C8_CCD8973F5CA0_.wvu.PrintArea" localSheetId="0" hidden="1">'1 кв. 2020г'!#REF!</definedName>
    <definedName name="Z_9D015A7B_71BF_4A38_92C8_CCD8973F5CA0_.wvu.PrintTitles" localSheetId="0" hidden="1">'1 кв. 2020г'!$B:$B,'1 кв. 2020г'!$3:$5</definedName>
    <definedName name="Z_9D015A7B_71BF_4A38_92C8_CCD8973F5CA0_.wvu.Rows" localSheetId="0" hidden="1">'1 кв. 2020г'!#REF!</definedName>
    <definedName name="_xlnm.Print_Titles" localSheetId="0">'1 кв. 2020г'!$B:$B,'1 кв. 2020г'!$3:$4</definedName>
    <definedName name="_xlnm.Print_Area" localSheetId="0">'1 кв. 2020г'!$A$1:$G$98</definedName>
  </definedNames>
  <calcPr fullCalcOnLoad="1"/>
</workbook>
</file>

<file path=xl/sharedStrings.xml><?xml version="1.0" encoding="utf-8"?>
<sst xmlns="http://schemas.openxmlformats.org/spreadsheetml/2006/main" count="194" uniqueCount="137">
  <si>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</si>
  <si>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</si>
  <si>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</si>
  <si>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</si>
  <si>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</si>
  <si>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</si>
  <si>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</si>
  <si>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</si>
  <si>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</si>
  <si>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Утвержденные бюджетные назначения (годовой план)</t>
  </si>
  <si>
    <t xml:space="preserve">Подпрограмма "Поддержка одаренных детей" </t>
  </si>
  <si>
    <t>10.2.00.00000</t>
  </si>
  <si>
    <t>10.0.00.00000</t>
  </si>
  <si>
    <t>10.1.00.00000</t>
  </si>
  <si>
    <t>10.3.00.00000</t>
  </si>
  <si>
    <t xml:space="preserve">Подпрограмма "Развитие системы дошкольного образования" </t>
  </si>
  <si>
    <t>10.4.00.00000</t>
  </si>
  <si>
    <t>Подпрограмма "Патриотическое воспитание молодежи"</t>
  </si>
  <si>
    <t>10.6.00.00000</t>
  </si>
  <si>
    <t>Подпрограмма "Школьное молоко"</t>
  </si>
  <si>
    <t>10.7.00.00000</t>
  </si>
  <si>
    <t>Подпрограмма "Совершенствование организации питания учащихся в муниципальных общеобразовательных учреждениях Пугачевского муниципального района"</t>
  </si>
  <si>
    <t>10.8.00.00000</t>
  </si>
  <si>
    <t>Подпрограмма "Организация подвоза обучающихся в Пугачевском муниципальном районе"</t>
  </si>
  <si>
    <t>10.9.00.00000</t>
  </si>
  <si>
    <t>Подпрограмма "Организация отдыха и оздоровления детей в Пугачевском муниципальном районе"</t>
  </si>
  <si>
    <t>10.А.00.00000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</si>
  <si>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</si>
  <si>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10.Б.00.00000</t>
  </si>
  <si>
    <t>Подпрограмма "Обеспечение  доступности качественного образования для лиц с ограниченными возможностями здоровья на территории Пугачевского муниципального района"</t>
  </si>
  <si>
    <t>10.В.00.00000</t>
  </si>
  <si>
    <t>Подпрограмма "Развитие творчества детей и юношества"</t>
  </si>
  <si>
    <t>10.Г.00.00000</t>
  </si>
  <si>
    <t>Подпрограмма " Развитие детско-юношеского спорта"</t>
  </si>
  <si>
    <t>11.0.00.00000</t>
  </si>
  <si>
    <t>Муниципальная программа "Развитие транспортной системы, повышение безопасности дорожного движения, территориальное планирование и благоустройство Пугачевского района Саратовской области на 2017 год"</t>
  </si>
  <si>
    <t>Подпрограмма "Развитие системы общего образования"</t>
  </si>
  <si>
    <t>11.1.00.00000</t>
  </si>
  <si>
    <t>Подпрограмма "Ремонт и содержание автомобильных дорог общего пользования муниципального образования города Пугачева на 2017 год"</t>
  </si>
  <si>
    <t>11.2.00.00000</t>
  </si>
  <si>
    <t>Подпрограмма  "Благоустройство территории муниципального образования города Пугачева на 2017 год"</t>
  </si>
  <si>
    <t>11.3.00.00000</t>
  </si>
  <si>
    <t>Подпрограмма "Повышение безопасности дорожного движения на территории муниципального образования города Пугачева на 2017 год"</t>
  </si>
  <si>
    <t>11.4.00.00000</t>
  </si>
  <si>
    <t>Подпрограмма "Строительство, ремонт и содержание автомобильных дорог на территории Пугачевского муниципального района на 2017 год"</t>
  </si>
  <si>
    <t>11.5.00.00000</t>
  </si>
  <si>
    <t>Подпрограмма "Территориальное планирование Пугачевского муниципального района на 2017 год"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</si>
  <si>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2018-2020 годы"</t>
  </si>
  <si>
    <t>Подпрограмма "Обеспечение  безопасности дорожного движения на территории сельских поселений Пугачевского района на 2018-2020 годы"</t>
  </si>
  <si>
    <t>Подпрограмма "Строительство, ремонт и содержание автомобильных дорог на территории Пугачевского района на 2018-2020 годы"</t>
  </si>
  <si>
    <t>Подпрограмма "Обеспечение  безопасности дорожного движения на территории сельских поселений на 2018-2020 годы"</t>
  </si>
  <si>
    <t>Подпрограмма "Строительство, ремонт и содержание автомобильных дорог на территории Пугачевского муниципального района на 2018-2020 годы"</t>
  </si>
  <si>
    <t>12.0.00.00000</t>
  </si>
  <si>
    <t>12.1.00.00000</t>
  </si>
  <si>
    <t>Подпрограмма "Профилактика правонарушений и усиление борьбы с преступностью на территории Пугачевского муниципального района Саратовской области"</t>
  </si>
  <si>
    <t>12.2.00.00000</t>
  </si>
  <si>
    <t>Подпрограмма "Профилактика терроризма на территории Пугачевского муниципального района Саратовской области"</t>
  </si>
  <si>
    <t>12.3.00.00000</t>
  </si>
  <si>
    <t>Подпрограмма "Противодействие злоупотреблению наркотиками и их незаконному обороту на территории Пугачевского муниципального района Саратовской области до 2018 года"</t>
  </si>
  <si>
    <t>Муниципальная программа "Развитие и поддержка малого и среднего предпринимательства в Пугачевском муниципальном районе на 2016-2020 годы"</t>
  </si>
  <si>
    <t>13.0.00.00000</t>
  </si>
  <si>
    <t>Основное мероприятие "Предоставление субсидии вновь зарегистрированным и действующим менее одного года субъектам малого предпринимательства"</t>
  </si>
  <si>
    <t>13.0.01.00000</t>
  </si>
  <si>
    <t>14.0.00.00000</t>
  </si>
  <si>
    <t>14.2.00.00000</t>
  </si>
  <si>
    <t>Подпрограмма "Развитие сети спортивных сооружений в Пугачевском муниципальном районе на 2017 год"</t>
  </si>
  <si>
    <t>14.0.01.00000</t>
  </si>
  <si>
    <t>14.0.02.00000</t>
  </si>
  <si>
    <t>Муниципальная программа "Обеспечение жилыми помещениями молодых семей, проживающих на территории Пугачевского муниципального района Саратовской области  на 2016-2020 годы"</t>
  </si>
  <si>
    <t>16.0.00.00000</t>
  </si>
  <si>
    <t>16.0.01.00000</t>
  </si>
  <si>
    <t>Основное мероприятие "Предоставление молодым семьям-участникам программы социальных выплат на приобретение жилья или строительство индивидуального жилого дома"</t>
  </si>
  <si>
    <t>17.0.00.00000</t>
  </si>
  <si>
    <t>17.1.00.00000</t>
  </si>
  <si>
    <t>Подпрограмма "Развитие досуговой деятельности, народного творчества и профессионального искусства"</t>
  </si>
  <si>
    <t>17.3.00.00000</t>
  </si>
  <si>
    <t>Подпрограмма  "Развитие музейного дела"</t>
  </si>
  <si>
    <t>17.2.00.00000</t>
  </si>
  <si>
    <t>17.4.00.00000</t>
  </si>
  <si>
    <t>Подпрограмма  "Развитие библиотечного дела"</t>
  </si>
  <si>
    <t>17.5.00.00000</t>
  </si>
  <si>
    <t>Подпрограмма  "Укрепление материально-технической базы и обеспечение  мер противопожарной безопасности в учреждениях культуры"</t>
  </si>
  <si>
    <t>17.6.00.00000</t>
  </si>
  <si>
    <t>Подпрограмма "Организация и проведение  мероприятий, посвященных празднованию 72-й годовщины Победы в Великой Отечественной войне 1941-1945 годов"</t>
  </si>
  <si>
    <t>Подпрограмма "Развитие дополнительного образования""</t>
  </si>
  <si>
    <t>Муниципальная программа "Устойчивое развитие сельских территорий  Пугачевского муниципального района Саратовской области на 2014-2017 годы и на период до 2020 года"</t>
  </si>
  <si>
    <t>19.0.00.00000</t>
  </si>
  <si>
    <t>19.0.02.00000</t>
  </si>
  <si>
    <t>Основное мероприятие "Строительство (реконструкция) автомобильных дорог общего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пунктов"</t>
  </si>
  <si>
    <t>21.0.00.00000</t>
  </si>
  <si>
    <t>21.0.01.00000</t>
  </si>
  <si>
    <t>Основное мероприятие "Повышение оплаты труда некоторых категорий работников муниципальных учреждений Пугачевского муниципального района"</t>
  </si>
  <si>
    <t>79.0.00.00000</t>
  </si>
  <si>
    <t>Муниципальная программа "Развитие и совершенствование муниципальной системы оповещения и информирования населения при угрозе и возникновении чрезвычайных ситуаций на территории Пугачевского муниципального района на 2017-2018 годы"</t>
  </si>
  <si>
    <t>79.0.01.00000</t>
  </si>
  <si>
    <t>Основное мероприятие "Установка и подключение терминала и 2 громкоговорителей для оповещения п. Монастырский Давыдовского муниципального образования""</t>
  </si>
  <si>
    <t>92.0.00.00000</t>
  </si>
  <si>
    <t>92.0.01.00000</t>
  </si>
  <si>
    <t>Основное мероприятие "Обеспечение рационального использования топливно-энергетических ресурсов на объектах бюджетной сферы"</t>
  </si>
  <si>
    <t xml:space="preserve">Сведения об исполнении Пугачевского муниципального района Саратовской области по расходам в разрезе муниципальных программ </t>
  </si>
  <si>
    <t>14.0.03.00000</t>
  </si>
  <si>
    <t>Муниципальная программа " Развитие образования Пугачевского муниципального района на 2019 -2021 годы"</t>
  </si>
  <si>
    <t>Муниципальная программа "Развитие культуры Пугачевского муниципального района на 2019-2021 годы"</t>
  </si>
  <si>
    <t>Муниципальная программа "Совершенствование системы оплаты труда в муниципальных учреждениях  Пугачевского муниципального района Саратовской области на 2019 год"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</si>
  <si>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2019 год"</t>
  </si>
  <si>
    <t>Муниципальная программа "Профилактика терроризма и экстремизма на территории Пугачевского муниципального района на 2019 год"</t>
  </si>
  <si>
    <t>Муниципальная программа "Энергосбережение и повышение энергетической эффективности в Пугачевском муниципальном районе на 2019 год"</t>
  </si>
  <si>
    <t>Муниципальная программа "Обеспечение безопасности жизнедеятельности населения на территории Пугачевского муниципального района на 2019-2020  годы"</t>
  </si>
  <si>
    <t>95.0.00.00000</t>
  </si>
  <si>
    <t>95.0.01.00000</t>
  </si>
  <si>
    <t>Основное мероприятие "Предупреждение и ликвидация чрезвычайных ситуаций на территории Пугачевского муниципального района"</t>
  </si>
  <si>
    <t>Муниципальная программа " Развитие образования Пугачевского муниципального района на 2020 -2022 годы"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</si>
  <si>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2020-2022 годы "</t>
  </si>
  <si>
    <t>11.0.01.00000</t>
  </si>
  <si>
    <t>11.0.02.00000</t>
  </si>
  <si>
    <t>11.0.03.00000</t>
  </si>
  <si>
    <t>Основное мероприятие "Содержание автомобильных дорог общего пользования местного значения Пугачевского муниципального района Саратовской области"</t>
  </si>
  <si>
    <t>Основное мероприятие "Капитальный ремонт и ремонт  автомобильных дорог общего пользования местного значения Пугачевского муниципального района Саратовской области"</t>
  </si>
  <si>
    <t>Основное мероприятие "Установка дорожных знаков"</t>
  </si>
  <si>
    <t>Муниципальная программа "Профилактика терроризма и экстремизма на территории Пугачевского муниципального района на 2020 год"</t>
  </si>
  <si>
    <t>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услугами"</t>
  </si>
  <si>
    <t>Муниципальная программа "Развитие культуры Пугачевского муниципального района на 2020-2022 годы"</t>
  </si>
  <si>
    <t>Муниципальная программа "Совершенствование системы оплаты труда в муниципальных учреждениях  Пугачевского муниципального района на 2020-2022 годы"</t>
  </si>
  <si>
    <t>Муниципальная программа "Энергосбережение и повышение энергетической эффективности в Пугачевском муниципальном районе на 2020 год"</t>
  </si>
  <si>
    <t>12.0.01.00000</t>
  </si>
  <si>
    <t>Основное мероприятие "Усиление антитеррористической защищенности объектов с массовым пребыванием граждан"</t>
  </si>
  <si>
    <t>10.5.00.00000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</si>
  <si>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</si>
  <si>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"Развитие сети спортивных сооружений в Пугачевском муниципальном районе на 2020 год"</t>
  </si>
  <si>
    <t>Основное мероприятие "Проведение работ по устройству щебеночного основания (между беговыми дорожками и забором) и резинового покрытия прямых беговых дорожек на стадионе в г.Пугачеве"</t>
  </si>
  <si>
    <t>Муниципальная программа "Развитие сети спортивных сооружений в Пугачевском муниципальном районе на 2019 год"</t>
  </si>
  <si>
    <t>за 1 полугодие 2020 года</t>
  </si>
  <si>
    <t>за 1 полугодие 2019 года</t>
  </si>
  <si>
    <t>Основное мероприятие "Капитальный ремонт, ремонт и содержание автомобильных дорог общего пользования местного значения Пугачевского муниципального района Саратовской области"</t>
  </si>
  <si>
    <t>Основное мероприятие "Установка мячеуловителей на футбольном поле с искусственным покрытием в г. Пугачеве"</t>
  </si>
  <si>
    <t>Основное мероприятие "Покупка футбольных переносных сертифицированных ворот (пара) с доставкой"</t>
  </si>
  <si>
    <t>Основное мероприятие "Устройство круговых и прямых беговых дорожек на стадионе в г. Пугачев"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</si>
</sst>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000"/>
    <numFmt numFmtId="174" formatCode="0.0"/>
    <numFmt numFmtId="175" formatCode="#,##0.0_р_.;[Red]\-#,##0.0_р_."/>
    <numFmt numFmtId="176" formatCode="#,##0.0"/>
    <numFmt numFmtId="177" formatCode="#,##0.00;[Red]\-#,##0.00;0.00"/>
    <numFmt numFmtId="178" formatCode="#,##0.0;[Red]\-#,##0.0"/>
    <numFmt numFmtId="179" formatCode="#,##0.00;[Red]\-#,##0.00"/>
    <numFmt numFmtId="180" formatCode="#,##0.0;[Red]\-#,##0.0;0.0"/>
    <numFmt numFmtId="181" formatCode="000"/>
    <numFmt numFmtId="182" formatCode="00000000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Cambria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"/>
      <family val="1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176" fontId="4" fillId="0" borderId="0" xfId="56" applyNumberFormat="1" applyFont="1" applyFill="1">
      <alignment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72" fontId="8" fillId="0" borderId="10" xfId="56" applyNumberFormat="1" applyFont="1" applyFill="1" applyBorder="1" applyAlignment="1">
      <alignment horizontal="right"/>
      <protection/>
    </xf>
    <xf numFmtId="172" fontId="10" fillId="0" borderId="10" xfId="56" applyNumberFormat="1" applyFont="1" applyFill="1" applyBorder="1" applyAlignment="1">
      <alignment horizontal="right"/>
      <protection/>
    </xf>
    <xf numFmtId="37" fontId="10" fillId="0" borderId="10" xfId="56" applyNumberFormat="1" applyFont="1" applyFill="1" applyBorder="1" applyAlignment="1">
      <alignment horizontal="right"/>
      <protection/>
    </xf>
    <xf numFmtId="175" fontId="10" fillId="0" borderId="10" xfId="56" applyNumberFormat="1" applyFont="1" applyFill="1" applyBorder="1" applyAlignment="1">
      <alignment horizontal="right"/>
      <protection/>
    </xf>
    <xf numFmtId="172" fontId="10" fillId="0" borderId="10" xfId="56" applyNumberFormat="1" applyFont="1" applyFill="1" applyBorder="1" applyAlignment="1">
      <alignment horizontal="right" wrapText="1"/>
      <protection/>
    </xf>
    <xf numFmtId="172" fontId="51" fillId="0" borderId="10" xfId="56" applyNumberFormat="1" applyFont="1" applyFill="1" applyBorder="1" applyAlignment="1">
      <alignment horizontal="right"/>
      <protection/>
    </xf>
    <xf numFmtId="173" fontId="10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10" fillId="0" borderId="10" xfId="56" applyNumberFormat="1" applyFont="1" applyFill="1" applyBorder="1" applyAlignment="1" applyProtection="1">
      <alignment horizontal="center" vertical="center"/>
      <protection hidden="1"/>
    </xf>
    <xf numFmtId="172" fontId="7" fillId="0" borderId="0" xfId="56" applyNumberFormat="1" applyFont="1" applyFill="1" applyBorder="1" applyAlignment="1">
      <alignment horizontal="right"/>
      <protection/>
    </xf>
    <xf numFmtId="0" fontId="52" fillId="0" borderId="10" xfId="56" applyFont="1" applyFill="1" applyBorder="1">
      <alignment/>
      <protection/>
    </xf>
    <xf numFmtId="173" fontId="51" fillId="0" borderId="10" xfId="56" applyNumberFormat="1" applyFont="1" applyFill="1" applyBorder="1" applyAlignment="1" applyProtection="1">
      <alignment horizontal="left" vertical="top" wrapText="1"/>
      <protection hidden="1"/>
    </xf>
    <xf numFmtId="176" fontId="51" fillId="0" borderId="10" xfId="56" applyNumberFormat="1" applyFont="1" applyFill="1" applyBorder="1" applyAlignment="1">
      <alignment horizontal="right"/>
      <protection/>
    </xf>
    <xf numFmtId="0" fontId="52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vertical="top" wrapText="1"/>
      <protection hidden="1"/>
    </xf>
    <xf numFmtId="182" fontId="10" fillId="0" borderId="10" xfId="53" applyNumberFormat="1" applyFont="1" applyFill="1" applyBorder="1" applyAlignment="1" applyProtection="1">
      <alignment horizontal="center"/>
      <protection hidden="1"/>
    </xf>
    <xf numFmtId="0" fontId="13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horizontal="left" vertical="center" wrapText="1"/>
      <protection hidden="1"/>
    </xf>
    <xf numFmtId="173" fontId="12" fillId="33" borderId="10" xfId="56" applyNumberFormat="1" applyFont="1" applyFill="1" applyBorder="1" applyAlignment="1" applyProtection="1">
      <alignment horizontal="center" vertical="center"/>
      <protection hidden="1"/>
    </xf>
    <xf numFmtId="0" fontId="12" fillId="33" borderId="10" xfId="56" applyNumberFormat="1" applyFont="1" applyFill="1" applyBorder="1" applyAlignment="1" applyProtection="1">
      <alignment vertical="top" wrapText="1"/>
      <protection hidden="1"/>
    </xf>
    <xf numFmtId="172" fontId="12" fillId="33" borderId="10" xfId="56" applyNumberFormat="1" applyFont="1" applyFill="1" applyBorder="1" applyAlignment="1">
      <alignment horizontal="right"/>
      <protection/>
    </xf>
    <xf numFmtId="173" fontId="12" fillId="33" borderId="10" xfId="56" applyNumberFormat="1" applyFont="1" applyFill="1" applyBorder="1" applyAlignment="1" applyProtection="1">
      <alignment vertical="top" wrapText="1"/>
      <protection hidden="1"/>
    </xf>
    <xf numFmtId="172" fontId="8" fillId="33" borderId="10" xfId="56" applyNumberFormat="1" applyFont="1" applyFill="1" applyBorder="1" applyAlignment="1">
      <alignment horizontal="right"/>
      <protection/>
    </xf>
    <xf numFmtId="172" fontId="49" fillId="0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horizontal="center" vertical="center"/>
      <protection/>
    </xf>
    <xf numFmtId="172" fontId="10" fillId="33" borderId="10" xfId="56" applyNumberFormat="1" applyFont="1" applyFill="1" applyBorder="1" applyAlignment="1">
      <alignment horizontal="right"/>
      <protection/>
    </xf>
    <xf numFmtId="173" fontId="8" fillId="33" borderId="10" xfId="56" applyNumberFormat="1" applyFont="1" applyFill="1" applyBorder="1" applyAlignment="1" applyProtection="1">
      <alignment horizontal="left" vertical="center" wrapText="1"/>
      <protection hidden="1"/>
    </xf>
    <xf numFmtId="173" fontId="8" fillId="5" borderId="10" xfId="56" applyNumberFormat="1" applyFont="1" applyFill="1" applyBorder="1" applyAlignment="1" applyProtection="1">
      <alignment vertical="center" wrapText="1"/>
      <protection hidden="1"/>
    </xf>
    <xf numFmtId="176" fontId="8" fillId="5" borderId="10" xfId="56" applyNumberFormat="1" applyFont="1" applyFill="1" applyBorder="1" applyAlignment="1">
      <alignment horizontal="right"/>
      <protection/>
    </xf>
    <xf numFmtId="172" fontId="8" fillId="5" borderId="10" xfId="56" applyNumberFormat="1" applyFont="1" applyFill="1" applyBorder="1" applyAlignment="1">
      <alignment horizontal="right"/>
      <protection/>
    </xf>
    <xf numFmtId="173" fontId="8" fillId="5" borderId="10" xfId="56" applyNumberFormat="1" applyFont="1" applyFill="1" applyBorder="1" applyAlignment="1" applyProtection="1">
      <alignment horizontal="left" vertical="center" wrapText="1"/>
      <protection hidden="1"/>
    </xf>
    <xf numFmtId="173" fontId="8" fillId="12" borderId="10" xfId="56" applyNumberFormat="1" applyFont="1" applyFill="1" applyBorder="1" applyAlignment="1" applyProtection="1">
      <alignment vertical="center" wrapText="1"/>
      <protection hidden="1"/>
    </xf>
    <xf numFmtId="176" fontId="8" fillId="12" borderId="10" xfId="56" applyNumberFormat="1" applyFont="1" applyFill="1" applyBorder="1" applyAlignment="1">
      <alignment horizontal="right"/>
      <protection/>
    </xf>
    <xf numFmtId="172" fontId="8" fillId="12" borderId="10" xfId="56" applyNumberFormat="1" applyFont="1" applyFill="1" applyBorder="1" applyAlignment="1">
      <alignment horizontal="right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52" fillId="12" borderId="10" xfId="56" applyFont="1" applyFill="1" applyBorder="1">
      <alignment/>
      <protection/>
    </xf>
    <xf numFmtId="173" fontId="8" fillId="5" borderId="10" xfId="56" applyNumberFormat="1" applyFont="1" applyFill="1" applyBorder="1" applyAlignment="1" applyProtection="1">
      <alignment horizontal="center" vertical="top"/>
      <protection hidden="1"/>
    </xf>
    <xf numFmtId="0" fontId="52" fillId="5" borderId="10" xfId="56" applyFont="1" applyFill="1" applyBorder="1">
      <alignment/>
      <protection/>
    </xf>
    <xf numFmtId="173" fontId="8" fillId="33" borderId="10" xfId="56" applyNumberFormat="1" applyFont="1" applyFill="1" applyBorder="1" applyAlignment="1" applyProtection="1">
      <alignment horizontal="center" vertical="center"/>
      <protection hidden="1"/>
    </xf>
    <xf numFmtId="173" fontId="8" fillId="33" borderId="10" xfId="56" applyNumberFormat="1" applyFont="1" applyFill="1" applyBorder="1" applyAlignment="1" applyProtection="1">
      <alignment vertical="top" wrapText="1"/>
      <protection hidden="1"/>
    </xf>
    <xf numFmtId="173" fontId="8" fillId="33" borderId="10" xfId="56" applyNumberFormat="1" applyFont="1" applyFill="1" applyBorder="1" applyAlignment="1" applyProtection="1">
      <alignment vertical="center" wrapText="1"/>
      <protection hidden="1"/>
    </xf>
    <xf numFmtId="0" fontId="8" fillId="33" borderId="10" xfId="56" applyNumberFormat="1" applyFont="1" applyFill="1" applyBorder="1" applyAlignment="1" applyProtection="1">
      <alignment vertical="top" wrapText="1"/>
      <protection hidden="1"/>
    </xf>
    <xf numFmtId="182" fontId="8" fillId="33" borderId="10" xfId="53" applyNumberFormat="1" applyFont="1" applyFill="1" applyBorder="1" applyAlignment="1" applyProtection="1">
      <alignment horizontal="center" vertical="center"/>
      <protection hidden="1"/>
    </xf>
    <xf numFmtId="0" fontId="42" fillId="0" borderId="0" xfId="56" applyFont="1" applyFill="1" applyAlignment="1">
      <alignment horizontal="left" vertical="top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center" vertical="center" wrapText="1"/>
      <protection/>
    </xf>
    <xf numFmtId="0" fontId="42" fillId="0" borderId="0" xfId="56" applyFont="1" applyFill="1" applyAlignment="1">
      <alignment horizontal="left" vertical="top" wrapText="1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Zeros="0" tabSelected="1" zoomScale="90" zoomScaleNormal="90" zoomScaleSheetLayoutView="80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7" sqref="C7:D19"/>
    </sheetView>
  </sheetViews>
  <sheetFormatPr defaultColWidth="9.00390625" defaultRowHeight="15.75"/>
  <cols>
    <col min="1" max="1" width="15.00390625" style="3" customWidth="1"/>
    <col min="2" max="2" width="104.75390625" style="1" customWidth="1"/>
    <col min="3" max="3" width="16.75390625" style="3" customWidth="1"/>
    <col min="4" max="4" width="12.75390625" style="3" customWidth="1"/>
    <col min="5" max="5" width="16.50390625" style="3" customWidth="1"/>
    <col min="6" max="6" width="13.625" style="3" customWidth="1"/>
    <col min="7" max="7" width="19.125" style="3" customWidth="1"/>
    <col min="8" max="16384" width="9.00390625" style="3" customWidth="1"/>
  </cols>
  <sheetData>
    <row r="1" spans="1:7" s="4" customFormat="1" ht="27" customHeight="1">
      <c r="A1" s="53" t="s">
        <v>99</v>
      </c>
      <c r="B1" s="53"/>
      <c r="C1" s="53"/>
      <c r="D1" s="53"/>
      <c r="E1" s="53"/>
      <c r="F1" s="53"/>
      <c r="G1" s="53"/>
    </row>
    <row r="2" spans="2:7" ht="24" customHeight="1">
      <c r="B2" s="5"/>
      <c r="C2" s="2"/>
      <c r="D2" s="2"/>
      <c r="E2" s="2"/>
      <c r="F2" s="2"/>
      <c r="G2" s="17" t="s">
        <v>4</v>
      </c>
    </row>
    <row r="3" spans="1:7" s="6" customFormat="1" ht="50.25" customHeight="1">
      <c r="A3" s="56" t="s">
        <v>2</v>
      </c>
      <c r="B3" s="55" t="s">
        <v>0</v>
      </c>
      <c r="C3" s="56" t="s">
        <v>131</v>
      </c>
      <c r="D3" s="56"/>
      <c r="E3" s="56"/>
      <c r="F3" s="52" t="s">
        <v>132</v>
      </c>
      <c r="G3" s="56" t="s">
        <v>7</v>
      </c>
    </row>
    <row r="4" spans="1:16" s="6" customFormat="1" ht="69" customHeight="1">
      <c r="A4" s="55"/>
      <c r="B4" s="55"/>
      <c r="C4" s="8" t="s">
        <v>9</v>
      </c>
      <c r="D4" s="8" t="s">
        <v>1</v>
      </c>
      <c r="E4" s="8" t="s">
        <v>3</v>
      </c>
      <c r="F4" s="8" t="s">
        <v>1</v>
      </c>
      <c r="G4" s="56"/>
      <c r="I4" s="54"/>
      <c r="J4" s="54"/>
      <c r="K4" s="54"/>
      <c r="L4" s="54"/>
      <c r="M4" s="54"/>
      <c r="N4" s="54"/>
      <c r="O4" s="54"/>
      <c r="P4" s="54"/>
    </row>
    <row r="5" spans="1:16" ht="14.2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I5" s="54"/>
      <c r="J5" s="54"/>
      <c r="K5" s="54"/>
      <c r="L5" s="54"/>
      <c r="M5" s="54"/>
      <c r="N5" s="54"/>
      <c r="O5" s="54"/>
      <c r="P5" s="54"/>
    </row>
    <row r="6" spans="1:16" s="1" customFormat="1" ht="24" customHeight="1">
      <c r="A6" s="50" t="s">
        <v>12</v>
      </c>
      <c r="B6" s="48" t="s">
        <v>111</v>
      </c>
      <c r="C6" s="30">
        <f>SUM(C7:C19)</f>
        <v>657124.7000000001</v>
      </c>
      <c r="D6" s="30">
        <f>SUM(D7:D19)</f>
        <v>363886.2</v>
      </c>
      <c r="E6" s="30">
        <f>D6/C6*100</f>
        <v>55.375517006132924</v>
      </c>
      <c r="F6" s="30">
        <f>SUM(F7:F19)</f>
        <v>0</v>
      </c>
      <c r="G6" s="30"/>
      <c r="I6" s="54"/>
      <c r="J6" s="54"/>
      <c r="K6" s="54"/>
      <c r="L6" s="54"/>
      <c r="M6" s="54"/>
      <c r="N6" s="54"/>
      <c r="O6" s="54"/>
      <c r="P6" s="54"/>
    </row>
    <row r="7" spans="1:16" ht="15">
      <c r="A7" s="23" t="s">
        <v>13</v>
      </c>
      <c r="B7" s="15" t="s">
        <v>36</v>
      </c>
      <c r="C7" s="10">
        <v>419073.7</v>
      </c>
      <c r="D7" s="11">
        <v>244486.8</v>
      </c>
      <c r="E7" s="10">
        <f>D7/C7*100</f>
        <v>58.339809918875844</v>
      </c>
      <c r="F7" s="10"/>
      <c r="G7" s="10"/>
      <c r="I7" s="54"/>
      <c r="J7" s="54"/>
      <c r="K7" s="54"/>
      <c r="L7" s="54"/>
      <c r="M7" s="54"/>
      <c r="N7" s="54"/>
      <c r="O7" s="54"/>
      <c r="P7" s="54"/>
    </row>
    <row r="8" spans="1:16" ht="15">
      <c r="A8" s="16" t="s">
        <v>11</v>
      </c>
      <c r="B8" s="15" t="s">
        <v>10</v>
      </c>
      <c r="C8" s="10">
        <v>50</v>
      </c>
      <c r="D8" s="10"/>
      <c r="E8" s="10">
        <f aca="true" t="shared" si="0" ref="E8:E19">D8/C8*100</f>
        <v>0</v>
      </c>
      <c r="F8" s="10"/>
      <c r="G8" s="10"/>
      <c r="I8" s="54"/>
      <c r="J8" s="54"/>
      <c r="K8" s="54"/>
      <c r="L8" s="54"/>
      <c r="M8" s="54"/>
      <c r="N8" s="54"/>
      <c r="O8" s="54"/>
      <c r="P8" s="54"/>
    </row>
    <row r="9" spans="1:16" ht="15">
      <c r="A9" s="16" t="s">
        <v>14</v>
      </c>
      <c r="B9" s="15" t="s">
        <v>15</v>
      </c>
      <c r="C9" s="10">
        <v>189172.9</v>
      </c>
      <c r="D9" s="10">
        <v>100056.8</v>
      </c>
      <c r="E9" s="10">
        <f t="shared" si="0"/>
        <v>52.89171969135115</v>
      </c>
      <c r="F9" s="10"/>
      <c r="G9" s="10"/>
      <c r="I9" s="54"/>
      <c r="J9" s="54"/>
      <c r="K9" s="54"/>
      <c r="L9" s="54"/>
      <c r="M9" s="54"/>
      <c r="N9" s="54"/>
      <c r="O9" s="54"/>
      <c r="P9" s="54"/>
    </row>
    <row r="10" spans="1:16" ht="15" hidden="1">
      <c r="A10" s="16" t="s">
        <v>16</v>
      </c>
      <c r="B10" s="15" t="s">
        <v>17</v>
      </c>
      <c r="C10" s="10"/>
      <c r="D10" s="10"/>
      <c r="E10" s="10" t="e">
        <f t="shared" si="0"/>
        <v>#DIV/0!</v>
      </c>
      <c r="F10" s="10"/>
      <c r="G10" s="10"/>
      <c r="I10" s="54"/>
      <c r="J10" s="54"/>
      <c r="K10" s="54"/>
      <c r="L10" s="54"/>
      <c r="M10" s="54"/>
      <c r="N10" s="54"/>
      <c r="O10" s="54"/>
      <c r="P10" s="54"/>
    </row>
    <row r="11" spans="1:16" ht="15">
      <c r="A11" s="16" t="s">
        <v>126</v>
      </c>
      <c r="B11" s="15" t="s">
        <v>127</v>
      </c>
      <c r="C11" s="10">
        <v>3601.8</v>
      </c>
      <c r="D11" s="10">
        <v>1734.8</v>
      </c>
      <c r="E11" s="10">
        <f t="shared" si="0"/>
        <v>48.16480648564606</v>
      </c>
      <c r="F11" s="10"/>
      <c r="G11" s="10"/>
      <c r="I11" s="51"/>
      <c r="J11" s="51"/>
      <c r="K11" s="51"/>
      <c r="L11" s="51"/>
      <c r="M11" s="51"/>
      <c r="N11" s="51"/>
      <c r="O11" s="51"/>
      <c r="P11" s="51"/>
    </row>
    <row r="12" spans="1:7" ht="15">
      <c r="A12" s="16" t="s">
        <v>18</v>
      </c>
      <c r="B12" s="15" t="s">
        <v>19</v>
      </c>
      <c r="C12" s="10">
        <v>1317.4</v>
      </c>
      <c r="D12" s="10"/>
      <c r="E12" s="10">
        <f t="shared" si="0"/>
        <v>0</v>
      </c>
      <c r="F12" s="10"/>
      <c r="G12" s="10"/>
    </row>
    <row r="13" spans="1:7" ht="30" customHeight="1">
      <c r="A13" s="16" t="s">
        <v>20</v>
      </c>
      <c r="B13" s="15" t="s">
        <v>21</v>
      </c>
      <c r="C13" s="10">
        <v>18613.6</v>
      </c>
      <c r="D13" s="10">
        <v>4508.5</v>
      </c>
      <c r="E13" s="10">
        <f t="shared" si="0"/>
        <v>24.22153694073151</v>
      </c>
      <c r="F13" s="10"/>
      <c r="G13" s="10"/>
    </row>
    <row r="14" spans="1:7" ht="15">
      <c r="A14" s="16" t="s">
        <v>22</v>
      </c>
      <c r="B14" s="15" t="s">
        <v>23</v>
      </c>
      <c r="C14" s="10">
        <v>969</v>
      </c>
      <c r="D14" s="12">
        <v>340</v>
      </c>
      <c r="E14" s="10">
        <f t="shared" si="0"/>
        <v>35.08771929824561</v>
      </c>
      <c r="F14" s="10"/>
      <c r="G14" s="10"/>
    </row>
    <row r="15" spans="1:7" ht="15">
      <c r="A15" s="16" t="s">
        <v>24</v>
      </c>
      <c r="B15" s="15" t="s">
        <v>25</v>
      </c>
      <c r="C15" s="10">
        <v>3200</v>
      </c>
      <c r="D15" s="12">
        <v>628</v>
      </c>
      <c r="E15" s="10">
        <f t="shared" si="0"/>
        <v>19.625</v>
      </c>
      <c r="F15" s="10"/>
      <c r="G15" s="10"/>
    </row>
    <row r="16" spans="1:7" ht="32.25" customHeight="1">
      <c r="A16" s="16" t="s">
        <v>26</v>
      </c>
      <c r="B16" s="15" t="s">
        <v>27</v>
      </c>
      <c r="C16" s="10">
        <v>50</v>
      </c>
      <c r="D16" s="12"/>
      <c r="E16" s="10">
        <f t="shared" si="0"/>
        <v>0</v>
      </c>
      <c r="F16" s="10"/>
      <c r="G16" s="10"/>
    </row>
    <row r="17" spans="1:7" ht="33" customHeight="1" hidden="1">
      <c r="A17" s="16" t="s">
        <v>28</v>
      </c>
      <c r="B17" s="15" t="s">
        <v>29</v>
      </c>
      <c r="C17" s="10"/>
      <c r="D17" s="12"/>
      <c r="E17" s="10" t="e">
        <f t="shared" si="0"/>
        <v>#DIV/0!</v>
      </c>
      <c r="F17" s="10"/>
      <c r="G17" s="10"/>
    </row>
    <row r="18" spans="1:7" ht="15">
      <c r="A18" s="16" t="s">
        <v>30</v>
      </c>
      <c r="B18" s="15" t="s">
        <v>31</v>
      </c>
      <c r="C18" s="10">
        <v>10468.3</v>
      </c>
      <c r="D18" s="12">
        <v>5925.9</v>
      </c>
      <c r="E18" s="10">
        <f t="shared" si="0"/>
        <v>56.608045241347696</v>
      </c>
      <c r="F18" s="10"/>
      <c r="G18" s="10"/>
    </row>
    <row r="19" spans="1:7" ht="15">
      <c r="A19" s="16" t="s">
        <v>32</v>
      </c>
      <c r="B19" s="15" t="s">
        <v>33</v>
      </c>
      <c r="C19" s="10">
        <v>10608</v>
      </c>
      <c r="D19" s="12">
        <v>6205.4</v>
      </c>
      <c r="E19" s="10">
        <f t="shared" si="0"/>
        <v>58.49736048265459</v>
      </c>
      <c r="F19" s="10"/>
      <c r="G19" s="10"/>
    </row>
    <row r="20" spans="1:7" s="1" customFormat="1" ht="24.75" customHeight="1">
      <c r="A20" s="46" t="s">
        <v>12</v>
      </c>
      <c r="B20" s="48" t="s">
        <v>101</v>
      </c>
      <c r="C20" s="30">
        <f>SUM(C21:C32)</f>
        <v>0</v>
      </c>
      <c r="D20" s="30">
        <f>SUM(D21:D32)</f>
        <v>0</v>
      </c>
      <c r="E20" s="30"/>
      <c r="F20" s="30">
        <f>SUM(F21:F32)</f>
        <v>330372.7</v>
      </c>
      <c r="G20" s="30">
        <f>D20/F20*100</f>
        <v>0</v>
      </c>
    </row>
    <row r="21" spans="1:7" ht="15">
      <c r="A21" s="16" t="s">
        <v>13</v>
      </c>
      <c r="B21" s="22" t="s">
        <v>36</v>
      </c>
      <c r="C21" s="10"/>
      <c r="D21" s="10"/>
      <c r="E21" s="10"/>
      <c r="F21" s="10">
        <v>220577.5</v>
      </c>
      <c r="G21" s="10"/>
    </row>
    <row r="22" spans="1:7" ht="15" hidden="1">
      <c r="A22" s="16" t="s">
        <v>11</v>
      </c>
      <c r="B22" s="22" t="s">
        <v>10</v>
      </c>
      <c r="C22" s="10"/>
      <c r="D22" s="10">
        <v>0</v>
      </c>
      <c r="E22" s="10"/>
      <c r="F22" s="10"/>
      <c r="G22" s="10"/>
    </row>
    <row r="23" spans="1:7" ht="15">
      <c r="A23" s="16" t="s">
        <v>14</v>
      </c>
      <c r="B23" s="22" t="s">
        <v>15</v>
      </c>
      <c r="C23" s="10"/>
      <c r="D23" s="10"/>
      <c r="E23" s="10"/>
      <c r="F23" s="10">
        <v>92891</v>
      </c>
      <c r="G23" s="10"/>
    </row>
    <row r="24" spans="1:7" ht="18" customHeight="1" hidden="1">
      <c r="A24" s="16" t="s">
        <v>16</v>
      </c>
      <c r="B24" s="22" t="s">
        <v>17</v>
      </c>
      <c r="C24" s="10"/>
      <c r="D24" s="10"/>
      <c r="E24" s="10"/>
      <c r="F24" s="10"/>
      <c r="G24" s="10"/>
    </row>
    <row r="25" spans="1:7" ht="15">
      <c r="A25" s="16" t="s">
        <v>18</v>
      </c>
      <c r="B25" s="22" t="s">
        <v>19</v>
      </c>
      <c r="C25" s="10"/>
      <c r="D25" s="10"/>
      <c r="E25" s="10"/>
      <c r="F25" s="10">
        <v>200.6</v>
      </c>
      <c r="G25" s="10"/>
    </row>
    <row r="26" spans="1:7" ht="30.75">
      <c r="A26" s="16" t="s">
        <v>20</v>
      </c>
      <c r="B26" s="22" t="s">
        <v>21</v>
      </c>
      <c r="C26" s="10"/>
      <c r="D26" s="10"/>
      <c r="E26" s="10"/>
      <c r="F26" s="10">
        <v>3216.3</v>
      </c>
      <c r="G26" s="10"/>
    </row>
    <row r="27" spans="1:7" ht="15">
      <c r="A27" s="16" t="s">
        <v>22</v>
      </c>
      <c r="B27" s="22" t="s">
        <v>23</v>
      </c>
      <c r="C27" s="10"/>
      <c r="D27" s="10"/>
      <c r="E27" s="10"/>
      <c r="F27" s="10">
        <v>595</v>
      </c>
      <c r="G27" s="10"/>
    </row>
    <row r="28" spans="1:7" ht="15">
      <c r="A28" s="16" t="s">
        <v>24</v>
      </c>
      <c r="B28" s="15" t="s">
        <v>25</v>
      </c>
      <c r="C28" s="13"/>
      <c r="D28" s="10"/>
      <c r="E28" s="10"/>
      <c r="F28" s="10">
        <v>343.7</v>
      </c>
      <c r="G28" s="10"/>
    </row>
    <row r="29" spans="1:7" ht="30.75">
      <c r="A29" s="16" t="s">
        <v>26</v>
      </c>
      <c r="B29" s="15" t="s">
        <v>27</v>
      </c>
      <c r="C29" s="10"/>
      <c r="D29" s="10">
        <v>0</v>
      </c>
      <c r="E29" s="10"/>
      <c r="F29" s="10">
        <v>47.9</v>
      </c>
      <c r="G29" s="10"/>
    </row>
    <row r="30" spans="1:7" ht="30.75" hidden="1">
      <c r="A30" s="16" t="s">
        <v>28</v>
      </c>
      <c r="B30" s="15" t="s">
        <v>29</v>
      </c>
      <c r="C30" s="10"/>
      <c r="D30" s="10"/>
      <c r="E30" s="10"/>
      <c r="F30" s="10"/>
      <c r="G30" s="10"/>
    </row>
    <row r="31" spans="1:7" ht="15">
      <c r="A31" s="16" t="s">
        <v>30</v>
      </c>
      <c r="B31" s="15" t="s">
        <v>31</v>
      </c>
      <c r="C31" s="10"/>
      <c r="D31" s="10"/>
      <c r="E31" s="10"/>
      <c r="F31" s="10">
        <v>6930.2</v>
      </c>
      <c r="G31" s="10"/>
    </row>
    <row r="32" spans="1:7" ht="15">
      <c r="A32" s="16" t="s">
        <v>32</v>
      </c>
      <c r="B32" s="15" t="s">
        <v>33</v>
      </c>
      <c r="C32" s="10"/>
      <c r="D32" s="10"/>
      <c r="E32" s="10"/>
      <c r="F32" s="10">
        <v>5570.5</v>
      </c>
      <c r="G32" s="10"/>
    </row>
    <row r="33" spans="1:7" ht="57" customHeight="1" hidden="1">
      <c r="A33" s="26" t="s">
        <v>34</v>
      </c>
      <c r="B33" s="29" t="s">
        <v>35</v>
      </c>
      <c r="C33" s="28">
        <f>SUM(C34:C38)</f>
        <v>0</v>
      </c>
      <c r="D33" s="28">
        <f>SUM(D34:D38)</f>
        <v>0</v>
      </c>
      <c r="E33" s="28"/>
      <c r="F33" s="28">
        <f>SUM(F34:F38)</f>
        <v>0</v>
      </c>
      <c r="G33" s="28"/>
    </row>
    <row r="34" spans="1:7" ht="30.75" hidden="1">
      <c r="A34" s="16" t="s">
        <v>37</v>
      </c>
      <c r="B34" s="15" t="s">
        <v>38</v>
      </c>
      <c r="C34" s="10"/>
      <c r="D34" s="10"/>
      <c r="E34" s="10"/>
      <c r="F34" s="10"/>
      <c r="G34" s="10"/>
    </row>
    <row r="35" spans="1:7" ht="15" hidden="1">
      <c r="A35" s="16" t="s">
        <v>39</v>
      </c>
      <c r="B35" s="15" t="s">
        <v>40</v>
      </c>
      <c r="C35" s="10"/>
      <c r="D35" s="10"/>
      <c r="E35" s="10"/>
      <c r="F35" s="10"/>
      <c r="G35" s="10"/>
    </row>
    <row r="36" spans="1:7" ht="30.75" hidden="1">
      <c r="A36" s="16" t="s">
        <v>41</v>
      </c>
      <c r="B36" s="15" t="s">
        <v>42</v>
      </c>
      <c r="C36" s="10"/>
      <c r="D36" s="10"/>
      <c r="E36" s="10"/>
      <c r="F36" s="10"/>
      <c r="G36" s="10"/>
    </row>
    <row r="37" spans="1:7" ht="30.75" hidden="1">
      <c r="A37" s="16" t="s">
        <v>43</v>
      </c>
      <c r="B37" s="15" t="s">
        <v>44</v>
      </c>
      <c r="C37" s="10"/>
      <c r="D37" s="10"/>
      <c r="E37" s="10"/>
      <c r="F37" s="31"/>
      <c r="G37" s="10"/>
    </row>
    <row r="38" spans="1:7" ht="15" hidden="1">
      <c r="A38" s="16" t="s">
        <v>45</v>
      </c>
      <c r="B38" s="15" t="s">
        <v>46</v>
      </c>
      <c r="C38" s="10"/>
      <c r="D38" s="10"/>
      <c r="E38" s="9"/>
      <c r="F38" s="31"/>
      <c r="G38" s="14"/>
    </row>
    <row r="39" spans="1:7" ht="51.75" hidden="1">
      <c r="A39" s="26" t="s">
        <v>34</v>
      </c>
      <c r="B39" s="29" t="s">
        <v>47</v>
      </c>
      <c r="C39" s="28">
        <f>SUM(C40:C44)</f>
        <v>0</v>
      </c>
      <c r="D39" s="28">
        <f>SUM(D40:D44)</f>
        <v>0</v>
      </c>
      <c r="E39" s="28"/>
      <c r="F39" s="28">
        <f>SUM(F40:F44)</f>
        <v>0</v>
      </c>
      <c r="G39" s="28"/>
    </row>
    <row r="40" spans="1:7" ht="30.75" hidden="1">
      <c r="A40" s="16" t="s">
        <v>37</v>
      </c>
      <c r="B40" s="15" t="s">
        <v>48</v>
      </c>
      <c r="C40" s="10"/>
      <c r="D40" s="10"/>
      <c r="E40" s="10"/>
      <c r="F40" s="10"/>
      <c r="G40" s="14"/>
    </row>
    <row r="41" spans="1:7" ht="30.75" hidden="1">
      <c r="A41" s="16" t="s">
        <v>39</v>
      </c>
      <c r="B41" s="15" t="s">
        <v>49</v>
      </c>
      <c r="C41" s="10"/>
      <c r="D41" s="10"/>
      <c r="E41" s="10"/>
      <c r="F41" s="10"/>
      <c r="G41" s="10"/>
    </row>
    <row r="42" spans="1:7" ht="18.75" customHeight="1" hidden="1">
      <c r="A42" s="16" t="s">
        <v>41</v>
      </c>
      <c r="B42" s="15" t="s">
        <v>50</v>
      </c>
      <c r="C42" s="10"/>
      <c r="D42" s="10"/>
      <c r="E42" s="10"/>
      <c r="F42" s="10"/>
      <c r="G42" s="10"/>
    </row>
    <row r="43" spans="1:7" ht="30.75" hidden="1">
      <c r="A43" s="16" t="s">
        <v>43</v>
      </c>
      <c r="B43" s="15" t="s">
        <v>51</v>
      </c>
      <c r="C43" s="10"/>
      <c r="D43" s="10"/>
      <c r="E43" s="10"/>
      <c r="F43" s="10"/>
      <c r="G43" s="10"/>
    </row>
    <row r="44" spans="1:7" ht="15" hidden="1">
      <c r="A44" s="16" t="s">
        <v>45</v>
      </c>
      <c r="B44" s="15" t="s">
        <v>46</v>
      </c>
      <c r="C44" s="10"/>
      <c r="D44" s="10"/>
      <c r="E44" s="10"/>
      <c r="F44" s="10"/>
      <c r="G44" s="10"/>
    </row>
    <row r="45" spans="1:7" s="1" customFormat="1" ht="35.25" customHeight="1">
      <c r="A45" s="46" t="s">
        <v>34</v>
      </c>
      <c r="B45" s="48" t="s">
        <v>104</v>
      </c>
      <c r="C45" s="30">
        <f>SUM(C46:C47)</f>
        <v>0</v>
      </c>
      <c r="D45" s="30">
        <f>SUM(D46:D47)</f>
        <v>0</v>
      </c>
      <c r="E45" s="30"/>
      <c r="F45" s="30">
        <f>SUM(F46:F47)</f>
        <v>4005</v>
      </c>
      <c r="G45" s="30">
        <f>D45/F45*100</f>
        <v>0</v>
      </c>
    </row>
    <row r="46" spans="1:7" ht="30.75" customHeight="1">
      <c r="A46" s="16" t="s">
        <v>114</v>
      </c>
      <c r="B46" s="15" t="s">
        <v>133</v>
      </c>
      <c r="C46" s="10"/>
      <c r="D46" s="10"/>
      <c r="E46" s="10"/>
      <c r="F46" s="10">
        <v>4005</v>
      </c>
      <c r="G46" s="10"/>
    </row>
    <row r="47" spans="1:7" ht="18.75" customHeight="1" hidden="1">
      <c r="A47" s="32" t="s">
        <v>115</v>
      </c>
      <c r="B47" s="15" t="s">
        <v>118</v>
      </c>
      <c r="C47" s="10"/>
      <c r="D47" s="10"/>
      <c r="E47" s="10"/>
      <c r="F47" s="10"/>
      <c r="G47" s="10"/>
    </row>
    <row r="48" spans="1:7" s="1" customFormat="1" ht="33" customHeight="1">
      <c r="A48" s="46" t="s">
        <v>34</v>
      </c>
      <c r="B48" s="34" t="s">
        <v>112</v>
      </c>
      <c r="C48" s="30">
        <f>SUM(C49:C51)</f>
        <v>46933.1</v>
      </c>
      <c r="D48" s="30">
        <f>SUM(D49:D51)</f>
        <v>9509.8</v>
      </c>
      <c r="E48" s="30">
        <f>D48/C48*100</f>
        <v>20.26245869120088</v>
      </c>
      <c r="F48" s="30">
        <f>SUM(F49:F51)</f>
        <v>0</v>
      </c>
      <c r="G48" s="30"/>
    </row>
    <row r="49" spans="1:7" ht="32.25" customHeight="1">
      <c r="A49" s="16" t="s">
        <v>113</v>
      </c>
      <c r="B49" s="15" t="s">
        <v>116</v>
      </c>
      <c r="C49" s="10">
        <v>18708.6</v>
      </c>
      <c r="D49" s="10">
        <v>9500</v>
      </c>
      <c r="E49" s="10">
        <f>D49/C49*100</f>
        <v>50.77878622665513</v>
      </c>
      <c r="F49" s="10"/>
      <c r="G49" s="10"/>
    </row>
    <row r="50" spans="1:7" ht="32.25" customHeight="1">
      <c r="A50" s="16" t="s">
        <v>114</v>
      </c>
      <c r="B50" s="15" t="s">
        <v>117</v>
      </c>
      <c r="C50" s="10">
        <v>27924.5</v>
      </c>
      <c r="D50" s="10">
        <v>9.8</v>
      </c>
      <c r="E50" s="10">
        <f>D50/C50*100</f>
        <v>0.03509463016347652</v>
      </c>
      <c r="F50" s="10"/>
      <c r="G50" s="10"/>
    </row>
    <row r="51" spans="1:7" ht="18.75" customHeight="1">
      <c r="A51" s="32" t="s">
        <v>115</v>
      </c>
      <c r="B51" s="15" t="s">
        <v>118</v>
      </c>
      <c r="C51" s="10">
        <v>300</v>
      </c>
      <c r="D51" s="10"/>
      <c r="E51" s="10">
        <f>D51/C51*100</f>
        <v>0</v>
      </c>
      <c r="F51" s="10"/>
      <c r="G51" s="10"/>
    </row>
    <row r="52" spans="1:7" s="1" customFormat="1" ht="36" customHeight="1">
      <c r="A52" s="46" t="s">
        <v>52</v>
      </c>
      <c r="B52" s="48" t="s">
        <v>105</v>
      </c>
      <c r="C52" s="30">
        <f>SUM(C53:C55)</f>
        <v>0</v>
      </c>
      <c r="D52" s="30">
        <f>SUM(D53:D55)</f>
        <v>0</v>
      </c>
      <c r="E52" s="30"/>
      <c r="F52" s="30">
        <f>SUM(F53:F55)</f>
        <v>560.2</v>
      </c>
      <c r="G52" s="30">
        <f>D52/F52*100</f>
        <v>0</v>
      </c>
    </row>
    <row r="53" spans="1:7" ht="33" customHeight="1" hidden="1">
      <c r="A53" s="16" t="s">
        <v>53</v>
      </c>
      <c r="B53" s="15" t="s">
        <v>54</v>
      </c>
      <c r="C53" s="10"/>
      <c r="D53" s="10"/>
      <c r="E53" s="10"/>
      <c r="F53" s="10"/>
      <c r="G53" s="10"/>
    </row>
    <row r="54" spans="1:7" ht="20.25" customHeight="1">
      <c r="A54" s="16" t="s">
        <v>55</v>
      </c>
      <c r="B54" s="15" t="s">
        <v>56</v>
      </c>
      <c r="C54" s="10"/>
      <c r="D54" s="10"/>
      <c r="E54" s="10"/>
      <c r="F54" s="10">
        <v>560.2</v>
      </c>
      <c r="G54" s="10">
        <f>D54/F54*100</f>
        <v>0</v>
      </c>
    </row>
    <row r="55" spans="1:7" ht="30.75" hidden="1">
      <c r="A55" s="16" t="s">
        <v>57</v>
      </c>
      <c r="B55" s="15" t="s">
        <v>58</v>
      </c>
      <c r="C55" s="10"/>
      <c r="D55" s="10"/>
      <c r="E55" s="10"/>
      <c r="F55" s="10"/>
      <c r="G55" s="10"/>
    </row>
    <row r="56" spans="1:7" s="1" customFormat="1" ht="30.75">
      <c r="A56" s="46" t="s">
        <v>52</v>
      </c>
      <c r="B56" s="47" t="s">
        <v>119</v>
      </c>
      <c r="C56" s="30">
        <f>SUM(C57:C59)</f>
        <v>1799.6</v>
      </c>
      <c r="D56" s="30">
        <f>SUM(D57:D59)</f>
        <v>598.5</v>
      </c>
      <c r="E56" s="30">
        <f>E57</f>
        <v>33.25739053122916</v>
      </c>
      <c r="F56" s="30">
        <f>SUM(F57:F59)</f>
        <v>0</v>
      </c>
      <c r="G56" s="30"/>
    </row>
    <row r="57" spans="1:7" ht="22.5" customHeight="1">
      <c r="A57" s="16" t="s">
        <v>124</v>
      </c>
      <c r="B57" s="15" t="s">
        <v>125</v>
      </c>
      <c r="C57" s="10">
        <v>1799.6</v>
      </c>
      <c r="D57" s="10">
        <v>598.5</v>
      </c>
      <c r="E57" s="10">
        <f>D57/C57*100</f>
        <v>33.25739053122916</v>
      </c>
      <c r="F57" s="10"/>
      <c r="G57" s="10"/>
    </row>
    <row r="58" spans="1:7" ht="40.5" customHeight="1" hidden="1">
      <c r="A58" s="26" t="s">
        <v>60</v>
      </c>
      <c r="B58" s="29" t="s">
        <v>59</v>
      </c>
      <c r="C58" s="28">
        <f>SUM(C59:C59)</f>
        <v>0</v>
      </c>
      <c r="D58" s="28">
        <f>SUM(D59:D59)</f>
        <v>0</v>
      </c>
      <c r="E58" s="28"/>
      <c r="F58" s="28">
        <f>SUM(F59:F59)</f>
        <v>0</v>
      </c>
      <c r="G58" s="28"/>
    </row>
    <row r="59" spans="1:7" ht="37.5" customHeight="1" hidden="1">
      <c r="A59" s="16" t="s">
        <v>62</v>
      </c>
      <c r="B59" s="15" t="s">
        <v>61</v>
      </c>
      <c r="C59" s="10"/>
      <c r="D59" s="10"/>
      <c r="E59" s="10"/>
      <c r="F59" s="10"/>
      <c r="G59" s="10"/>
    </row>
    <row r="60" spans="1:7" ht="39" customHeight="1">
      <c r="A60" s="26" t="s">
        <v>63</v>
      </c>
      <c r="B60" s="27" t="s">
        <v>128</v>
      </c>
      <c r="C60" s="30">
        <f>SUM(C61:C62)</f>
        <v>363</v>
      </c>
      <c r="D60" s="30">
        <f>SUM(D61:D62)</f>
        <v>363</v>
      </c>
      <c r="E60" s="30">
        <f>D60/C60*100</f>
        <v>100</v>
      </c>
      <c r="F60" s="28">
        <f>SUM(F61:F62)</f>
        <v>0</v>
      </c>
      <c r="G60" s="28"/>
    </row>
    <row r="61" spans="1:7" ht="39" customHeight="1">
      <c r="A61" s="16" t="s">
        <v>100</v>
      </c>
      <c r="B61" s="15" t="s">
        <v>129</v>
      </c>
      <c r="C61" s="10">
        <v>363</v>
      </c>
      <c r="D61" s="10">
        <v>363</v>
      </c>
      <c r="E61" s="10"/>
      <c r="F61" s="31"/>
      <c r="G61" s="10"/>
    </row>
    <row r="62" spans="1:7" ht="21" customHeight="1" hidden="1">
      <c r="A62" s="16" t="s">
        <v>64</v>
      </c>
      <c r="B62" s="15" t="s">
        <v>65</v>
      </c>
      <c r="C62" s="10"/>
      <c r="D62" s="10"/>
      <c r="E62" s="10"/>
      <c r="F62" s="10"/>
      <c r="G62" s="10"/>
    </row>
    <row r="63" spans="1:7" s="24" customFormat="1" ht="39" customHeight="1">
      <c r="A63" s="26" t="s">
        <v>63</v>
      </c>
      <c r="B63" s="27" t="s">
        <v>130</v>
      </c>
      <c r="C63" s="28">
        <f>SUM(C64:C66)</f>
        <v>0</v>
      </c>
      <c r="D63" s="28">
        <f>SUM(D64:D66)</f>
        <v>0</v>
      </c>
      <c r="E63" s="28"/>
      <c r="F63" s="28">
        <f>SUM(F64:F66)</f>
        <v>529.5</v>
      </c>
      <c r="G63" s="28"/>
    </row>
    <row r="64" spans="1:7" ht="21.75" customHeight="1">
      <c r="A64" s="16" t="s">
        <v>66</v>
      </c>
      <c r="B64" s="15" t="s">
        <v>134</v>
      </c>
      <c r="C64" s="10"/>
      <c r="D64" s="10"/>
      <c r="E64" s="10"/>
      <c r="F64" s="10">
        <v>356</v>
      </c>
      <c r="G64" s="14"/>
    </row>
    <row r="65" spans="1:7" ht="21" customHeight="1">
      <c r="A65" s="16" t="s">
        <v>67</v>
      </c>
      <c r="B65" s="25" t="s">
        <v>135</v>
      </c>
      <c r="C65" s="10"/>
      <c r="D65" s="10"/>
      <c r="E65" s="9"/>
      <c r="F65" s="10">
        <v>173.5</v>
      </c>
      <c r="G65" s="14"/>
    </row>
    <row r="66" spans="1:7" ht="19.5" customHeight="1" hidden="1">
      <c r="A66" s="16" t="s">
        <v>100</v>
      </c>
      <c r="B66" s="25" t="s">
        <v>136</v>
      </c>
      <c r="C66" s="10"/>
      <c r="D66" s="10"/>
      <c r="E66" s="9"/>
      <c r="F66" s="10"/>
      <c r="G66" s="14"/>
    </row>
    <row r="67" spans="1:7" s="1" customFormat="1" ht="39.75" customHeight="1">
      <c r="A67" s="46" t="s">
        <v>69</v>
      </c>
      <c r="B67" s="49" t="s">
        <v>68</v>
      </c>
      <c r="C67" s="30">
        <f>SUM(C69:C69)</f>
        <v>7371</v>
      </c>
      <c r="D67" s="30">
        <f>SUM(D69:D69)</f>
        <v>7047.4</v>
      </c>
      <c r="E67" s="30">
        <f>D67/C67*100</f>
        <v>95.60982227648894</v>
      </c>
      <c r="F67" s="30">
        <f>F68</f>
        <v>7056</v>
      </c>
      <c r="G67" s="30"/>
    </row>
    <row r="68" spans="1:7" ht="30.75">
      <c r="A68" s="16" t="s">
        <v>70</v>
      </c>
      <c r="B68" s="15" t="s">
        <v>71</v>
      </c>
      <c r="C68" s="10"/>
      <c r="D68" s="10"/>
      <c r="E68" s="10"/>
      <c r="F68" s="10">
        <v>7056</v>
      </c>
      <c r="G68" s="10"/>
    </row>
    <row r="69" spans="1:7" ht="50.25" customHeight="1">
      <c r="A69" s="16" t="s">
        <v>70</v>
      </c>
      <c r="B69" s="15" t="s">
        <v>120</v>
      </c>
      <c r="C69" s="10">
        <v>7371</v>
      </c>
      <c r="D69" s="10">
        <v>7047.4</v>
      </c>
      <c r="E69" s="10">
        <f aca="true" t="shared" si="1" ref="E69:E75">D69/C69*100</f>
        <v>95.60982227648894</v>
      </c>
      <c r="F69" s="10"/>
      <c r="G69" s="10"/>
    </row>
    <row r="70" spans="1:7" s="1" customFormat="1" ht="21.75" customHeight="1">
      <c r="A70" s="46" t="s">
        <v>72</v>
      </c>
      <c r="B70" s="47" t="s">
        <v>121</v>
      </c>
      <c r="C70" s="30">
        <f>SUM(C71:C75)</f>
        <v>99437.40000000001</v>
      </c>
      <c r="D70" s="30">
        <f>SUM(D71:D75)</f>
        <v>46591.6</v>
      </c>
      <c r="E70" s="30">
        <f t="shared" si="1"/>
        <v>46.85520739681447</v>
      </c>
      <c r="F70" s="30">
        <f>SUM(F71:F75)</f>
        <v>0</v>
      </c>
      <c r="G70" s="30"/>
    </row>
    <row r="71" spans="1:7" ht="15">
      <c r="A71" s="16" t="s">
        <v>77</v>
      </c>
      <c r="B71" s="15" t="s">
        <v>74</v>
      </c>
      <c r="C71" s="10">
        <v>77649.1</v>
      </c>
      <c r="D71" s="10">
        <v>35274</v>
      </c>
      <c r="E71" s="10">
        <f t="shared" si="1"/>
        <v>45.42744217254289</v>
      </c>
      <c r="F71" s="10"/>
      <c r="G71" s="10"/>
    </row>
    <row r="72" spans="1:7" ht="17.25" customHeight="1">
      <c r="A72" s="16" t="s">
        <v>75</v>
      </c>
      <c r="B72" s="15" t="s">
        <v>76</v>
      </c>
      <c r="C72" s="10">
        <v>6234.8</v>
      </c>
      <c r="D72" s="10">
        <v>2978.1</v>
      </c>
      <c r="E72" s="10">
        <f t="shared" si="1"/>
        <v>47.76576634374799</v>
      </c>
      <c r="F72" s="10"/>
      <c r="G72" s="10"/>
    </row>
    <row r="73" spans="1:7" ht="18" customHeight="1">
      <c r="A73" s="16" t="s">
        <v>78</v>
      </c>
      <c r="B73" s="15" t="s">
        <v>79</v>
      </c>
      <c r="C73" s="10">
        <v>15054.6</v>
      </c>
      <c r="D73" s="10">
        <v>7919.8</v>
      </c>
      <c r="E73" s="10">
        <f t="shared" si="1"/>
        <v>52.60717654404634</v>
      </c>
      <c r="F73" s="10"/>
      <c r="G73" s="10"/>
    </row>
    <row r="74" spans="1:7" ht="35.25" customHeight="1" hidden="1">
      <c r="A74" s="16" t="s">
        <v>80</v>
      </c>
      <c r="B74" s="15" t="s">
        <v>81</v>
      </c>
      <c r="C74" s="10"/>
      <c r="D74" s="10"/>
      <c r="E74" s="10" t="e">
        <f t="shared" si="1"/>
        <v>#DIV/0!</v>
      </c>
      <c r="F74" s="10"/>
      <c r="G74" s="10" t="e">
        <f>D74/F74*100</f>
        <v>#DIV/0!</v>
      </c>
    </row>
    <row r="75" spans="1:7" ht="30.75" customHeight="1">
      <c r="A75" s="16" t="s">
        <v>82</v>
      </c>
      <c r="B75" s="15" t="s">
        <v>83</v>
      </c>
      <c r="C75" s="10">
        <v>498.9</v>
      </c>
      <c r="D75" s="10">
        <v>419.7</v>
      </c>
      <c r="E75" s="10">
        <f t="shared" si="1"/>
        <v>84.12507516536381</v>
      </c>
      <c r="F75" s="10"/>
      <c r="G75" s="10"/>
    </row>
    <row r="76" spans="1:7" s="1" customFormat="1" ht="24" customHeight="1">
      <c r="A76" s="46" t="s">
        <v>72</v>
      </c>
      <c r="B76" s="48" t="s">
        <v>102</v>
      </c>
      <c r="C76" s="30">
        <f>C77+C78+C79+C80+C81</f>
        <v>0</v>
      </c>
      <c r="D76" s="30">
        <f>D77+D78+D79+D80+D81</f>
        <v>0</v>
      </c>
      <c r="E76" s="30"/>
      <c r="F76" s="30">
        <f>SUM(F77:F81)</f>
        <v>49842.200000000004</v>
      </c>
      <c r="G76" s="30"/>
    </row>
    <row r="77" spans="1:7" ht="15">
      <c r="A77" s="16" t="s">
        <v>73</v>
      </c>
      <c r="B77" s="25" t="s">
        <v>84</v>
      </c>
      <c r="C77" s="10"/>
      <c r="D77" s="10"/>
      <c r="E77" s="10"/>
      <c r="F77" s="10">
        <v>6801</v>
      </c>
      <c r="G77" s="10"/>
    </row>
    <row r="78" spans="1:7" ht="15">
      <c r="A78" s="16" t="s">
        <v>77</v>
      </c>
      <c r="B78" s="15" t="s">
        <v>74</v>
      </c>
      <c r="C78" s="10"/>
      <c r="D78" s="10"/>
      <c r="E78" s="10"/>
      <c r="F78" s="10">
        <v>33097.8</v>
      </c>
      <c r="G78" s="10"/>
    </row>
    <row r="79" spans="1:7" ht="15">
      <c r="A79" s="16" t="s">
        <v>75</v>
      </c>
      <c r="B79" s="15" t="s">
        <v>76</v>
      </c>
      <c r="C79" s="10"/>
      <c r="D79" s="10"/>
      <c r="E79" s="10"/>
      <c r="F79" s="10">
        <v>2596</v>
      </c>
      <c r="G79" s="10"/>
    </row>
    <row r="80" spans="1:7" ht="15">
      <c r="A80" s="16" t="s">
        <v>78</v>
      </c>
      <c r="B80" s="15" t="s">
        <v>79</v>
      </c>
      <c r="C80" s="10"/>
      <c r="D80" s="10"/>
      <c r="E80" s="10"/>
      <c r="F80" s="10">
        <v>7012.4</v>
      </c>
      <c r="G80" s="10"/>
    </row>
    <row r="81" spans="1:7" ht="30.75">
      <c r="A81" s="16" t="s">
        <v>80</v>
      </c>
      <c r="B81" s="15" t="s">
        <v>81</v>
      </c>
      <c r="C81" s="10"/>
      <c r="D81" s="10"/>
      <c r="E81" s="10"/>
      <c r="F81" s="10">
        <v>335</v>
      </c>
      <c r="G81" s="10"/>
    </row>
    <row r="82" spans="1:7" ht="42" customHeight="1" hidden="1">
      <c r="A82" s="26" t="s">
        <v>86</v>
      </c>
      <c r="B82" s="29" t="s">
        <v>85</v>
      </c>
      <c r="C82" s="28">
        <f>SUM(C83:C83)</f>
        <v>0</v>
      </c>
      <c r="D82" s="28">
        <f>SUM(D83:D83)</f>
        <v>0</v>
      </c>
      <c r="E82" s="28"/>
      <c r="F82" s="28">
        <f>SUM(F83:F83)</f>
        <v>0</v>
      </c>
      <c r="G82" s="28"/>
    </row>
    <row r="83" spans="1:7" ht="49.5" customHeight="1" hidden="1">
      <c r="A83" s="16" t="s">
        <v>87</v>
      </c>
      <c r="B83" s="25" t="s">
        <v>88</v>
      </c>
      <c r="C83" s="10"/>
      <c r="D83" s="10"/>
      <c r="E83" s="9"/>
      <c r="F83" s="31"/>
      <c r="G83" s="9"/>
    </row>
    <row r="84" spans="1:7" s="1" customFormat="1" ht="33" customHeight="1">
      <c r="A84" s="46" t="s">
        <v>89</v>
      </c>
      <c r="B84" s="47" t="s">
        <v>122</v>
      </c>
      <c r="C84" s="30">
        <f>SUM(C85:C85)</f>
        <v>23618.4</v>
      </c>
      <c r="D84" s="30">
        <f>SUM(D85:D85)</f>
        <v>6731.2</v>
      </c>
      <c r="E84" s="30">
        <f>D84/C84*100</f>
        <v>28.499813704569316</v>
      </c>
      <c r="F84" s="30">
        <f>SUM(F85:F85)</f>
        <v>0</v>
      </c>
      <c r="G84" s="30"/>
    </row>
    <row r="85" spans="1:7" ht="33" customHeight="1">
      <c r="A85" s="16" t="s">
        <v>90</v>
      </c>
      <c r="B85" s="25" t="s">
        <v>91</v>
      </c>
      <c r="C85" s="10">
        <v>23618.4</v>
      </c>
      <c r="D85" s="10">
        <v>6731.2</v>
      </c>
      <c r="E85" s="10">
        <f>D85/C85*100</f>
        <v>28.499813704569316</v>
      </c>
      <c r="F85" s="10"/>
      <c r="G85" s="10"/>
    </row>
    <row r="86" spans="1:7" s="1" customFormat="1" ht="33" customHeight="1">
      <c r="A86" s="46" t="s">
        <v>89</v>
      </c>
      <c r="B86" s="47" t="s">
        <v>103</v>
      </c>
      <c r="C86" s="30">
        <f>SUM(C87:C87)</f>
        <v>0</v>
      </c>
      <c r="D86" s="30">
        <f>SUM(D87:D87)</f>
        <v>0</v>
      </c>
      <c r="E86" s="30"/>
      <c r="F86" s="30">
        <f>SUM(F87:F87)</f>
        <v>6935.4</v>
      </c>
      <c r="G86" s="30"/>
    </row>
    <row r="87" spans="1:7" ht="36" customHeight="1">
      <c r="A87" s="16" t="s">
        <v>90</v>
      </c>
      <c r="B87" s="25" t="s">
        <v>91</v>
      </c>
      <c r="C87" s="10"/>
      <c r="D87" s="10"/>
      <c r="E87" s="10"/>
      <c r="F87" s="9">
        <v>6935.4</v>
      </c>
      <c r="G87" s="9"/>
    </row>
    <row r="88" spans="1:7" ht="51.75" hidden="1">
      <c r="A88" s="26" t="s">
        <v>92</v>
      </c>
      <c r="B88" s="29" t="s">
        <v>93</v>
      </c>
      <c r="C88" s="28">
        <f>C89</f>
        <v>0</v>
      </c>
      <c r="D88" s="28">
        <f>D89</f>
        <v>0</v>
      </c>
      <c r="E88" s="28" t="e">
        <f>D88/C88*100</f>
        <v>#DIV/0!</v>
      </c>
      <c r="F88" s="28">
        <f>F89</f>
        <v>0</v>
      </c>
      <c r="G88" s="28"/>
    </row>
    <row r="89" spans="1:7" ht="41.25" customHeight="1" hidden="1">
      <c r="A89" s="16" t="s">
        <v>94</v>
      </c>
      <c r="B89" s="25" t="s">
        <v>95</v>
      </c>
      <c r="C89" s="10"/>
      <c r="D89" s="10"/>
      <c r="E89" s="10" t="e">
        <f>D89/C89*100</f>
        <v>#DIV/0!</v>
      </c>
      <c r="F89" s="10"/>
      <c r="G89" s="10"/>
    </row>
    <row r="90" spans="1:7" s="1" customFormat="1" ht="33.75" customHeight="1">
      <c r="A90" s="46" t="s">
        <v>96</v>
      </c>
      <c r="B90" s="48" t="s">
        <v>106</v>
      </c>
      <c r="C90" s="30">
        <f>SUM(C91:C91)</f>
        <v>0</v>
      </c>
      <c r="D90" s="30">
        <f>SUM(D91:D91)</f>
        <v>0</v>
      </c>
      <c r="E90" s="30"/>
      <c r="F90" s="30">
        <f>SUM(F91:F91)</f>
        <v>4641.9</v>
      </c>
      <c r="G90" s="33"/>
    </row>
    <row r="91" spans="1:7" ht="33.75" customHeight="1">
      <c r="A91" s="16" t="s">
        <v>97</v>
      </c>
      <c r="B91" s="25" t="s">
        <v>98</v>
      </c>
      <c r="C91" s="10"/>
      <c r="D91" s="10"/>
      <c r="E91" s="10"/>
      <c r="F91" s="10">
        <v>4641.9</v>
      </c>
      <c r="G91" s="10"/>
    </row>
    <row r="92" spans="1:7" s="1" customFormat="1" ht="33.75" customHeight="1">
      <c r="A92" s="46" t="s">
        <v>96</v>
      </c>
      <c r="B92" s="34" t="s">
        <v>123</v>
      </c>
      <c r="C92" s="30">
        <f>SUM(C93:C93)</f>
        <v>4380</v>
      </c>
      <c r="D92" s="30">
        <f>SUM(D93:D93)</f>
        <v>0</v>
      </c>
      <c r="E92" s="30">
        <f>D92/C92*100</f>
        <v>0</v>
      </c>
      <c r="F92" s="30">
        <f>SUM(F93)</f>
        <v>0</v>
      </c>
      <c r="G92" s="30"/>
    </row>
    <row r="93" spans="1:7" ht="33.75" customHeight="1">
      <c r="A93" s="16" t="s">
        <v>97</v>
      </c>
      <c r="B93" s="25" t="s">
        <v>98</v>
      </c>
      <c r="C93" s="10">
        <v>4380</v>
      </c>
      <c r="D93" s="10"/>
      <c r="E93" s="10"/>
      <c r="F93" s="10"/>
      <c r="G93" s="10"/>
    </row>
    <row r="94" spans="1:7" s="1" customFormat="1" ht="30.75">
      <c r="A94" s="46" t="s">
        <v>108</v>
      </c>
      <c r="B94" s="34" t="s">
        <v>107</v>
      </c>
      <c r="C94" s="30">
        <f>C95</f>
        <v>35</v>
      </c>
      <c r="D94" s="30">
        <f>D95</f>
        <v>3.6</v>
      </c>
      <c r="E94" s="30">
        <f>D94/C94*100</f>
        <v>10.285714285714285</v>
      </c>
      <c r="F94" s="30">
        <f>F95</f>
        <v>24.3</v>
      </c>
      <c r="G94" s="30"/>
    </row>
    <row r="95" spans="1:7" ht="33.75" customHeight="1">
      <c r="A95" s="16" t="s">
        <v>109</v>
      </c>
      <c r="B95" s="25" t="s">
        <v>110</v>
      </c>
      <c r="C95" s="10">
        <v>35</v>
      </c>
      <c r="D95" s="10">
        <v>3.6</v>
      </c>
      <c r="E95" s="10">
        <f>D95/C95*100</f>
        <v>10.285714285714285</v>
      </c>
      <c r="F95" s="10">
        <v>24.3</v>
      </c>
      <c r="G95" s="10">
        <f>F95/D95*100</f>
        <v>675</v>
      </c>
    </row>
    <row r="96" spans="1:7" ht="21.75" customHeight="1">
      <c r="A96" s="44"/>
      <c r="B96" s="35" t="s">
        <v>5</v>
      </c>
      <c r="C96" s="36">
        <f>C6+C20+C45+C52+C56+C67+C70+C76+C84+C86+C90+C94+C92+C48+C60</f>
        <v>841062.2000000001</v>
      </c>
      <c r="D96" s="36">
        <f>D6+D20+D45+D52+D56+D67+D70+D76+D84+D86+D90+D94+D92+D48+D60</f>
        <v>434731.3</v>
      </c>
      <c r="E96" s="37">
        <f>D96/C96*100</f>
        <v>51.68836502223022</v>
      </c>
      <c r="F96" s="37">
        <f>F6+F20+F33+F39+F52+F58+F60+F63+F70+F82+F84+F86+F88+F67+F76+F45+F91+F94</f>
        <v>403967.20000000007</v>
      </c>
      <c r="G96" s="37">
        <f>F96/D96*100</f>
        <v>92.9234218930176</v>
      </c>
    </row>
    <row r="97" spans="1:7" s="21" customFormat="1" ht="20.25" customHeight="1">
      <c r="A97" s="45"/>
      <c r="B97" s="38" t="s">
        <v>8</v>
      </c>
      <c r="C97" s="36">
        <v>158330</v>
      </c>
      <c r="D97" s="36">
        <v>68751.1</v>
      </c>
      <c r="E97" s="37">
        <f>D97/C97*100</f>
        <v>43.422661529716414</v>
      </c>
      <c r="F97" s="36">
        <v>110077.8</v>
      </c>
      <c r="G97" s="37">
        <f>F97/D97*100</f>
        <v>160.11060186673376</v>
      </c>
    </row>
    <row r="98" spans="1:7" s="21" customFormat="1" ht="26.25" customHeight="1">
      <c r="A98" s="43"/>
      <c r="B98" s="39" t="s">
        <v>6</v>
      </c>
      <c r="C98" s="40">
        <f>C96+C97</f>
        <v>999392.2000000001</v>
      </c>
      <c r="D98" s="40">
        <f>D96+D97</f>
        <v>503482.4</v>
      </c>
      <c r="E98" s="41">
        <f>D98/C98*100</f>
        <v>50.37886027127287</v>
      </c>
      <c r="F98" s="40">
        <f>F96+F97</f>
        <v>514045.00000000006</v>
      </c>
      <c r="G98" s="41">
        <f>F98/D98*100</f>
        <v>102.09790848696996</v>
      </c>
    </row>
    <row r="99" spans="1:7" s="21" customFormat="1" ht="0.75" customHeight="1">
      <c r="A99" s="18"/>
      <c r="B99" s="19"/>
      <c r="C99" s="20"/>
      <c r="D99" s="20"/>
      <c r="E99" s="14"/>
      <c r="F99" s="20"/>
      <c r="G99" s="14"/>
    </row>
    <row r="100" ht="15">
      <c r="C100" s="7"/>
    </row>
  </sheetData>
  <sheetProtection/>
  <mergeCells count="7">
    <mergeCell ref="A1:G1"/>
    <mergeCell ref="I4:P6"/>
    <mergeCell ref="I7:P10"/>
    <mergeCell ref="B3:B4"/>
    <mergeCell ref="A3:A4"/>
    <mergeCell ref="C3:E3"/>
    <mergeCell ref="G3:G4"/>
  </mergeCells>
  <printOptions horizontalCentered="1"/>
  <pageMargins left="0.31496062992125984" right="0.31496062992125984" top="0.35433070866141736" bottom="0.5511811023622047" header="0.31496062992125984" footer="0.31496062992125984"/>
  <pageSetup blackAndWhite="1" fitToHeight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fedotova</cp:lastModifiedBy>
  <cp:lastPrinted>2018-04-06T13:30:13Z</cp:lastPrinted>
  <dcterms:created xsi:type="dcterms:W3CDTF">2017-08-15T08:04:26Z</dcterms:created>
  <dcterms:modified xsi:type="dcterms:W3CDTF">2020-07-14T07:43:04Z</dcterms:modified>
  <cp:category/>
  <cp:version/>
  <cp:contentType/>
  <cp:contentStatus/>
</cp:coreProperties>
</file>