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430" windowHeight="10050" tabRatio="670"/>
  </bookViews>
  <sheets>
    <sheet name="ДОХОДЫ" sheetId="6" r:id="rId1"/>
    <sheet name="РАСХОДЫ" sheetId="7" r:id="rId2"/>
    <sheet name="ИСТОЧНИКИ" sheetId="8" r:id="rId3"/>
  </sheets>
  <definedNames>
    <definedName name="_xlnm.Print_Titles" localSheetId="0">ДОХОДЫ!$A:$A,ДОХОДЫ!$14:$15</definedName>
    <definedName name="_xlnm.Print_Titles" localSheetId="2">ИСТОЧНИКИ!$15:$18</definedName>
    <definedName name="_xlnm.Print_Area" localSheetId="0">ДОХОДЫ!$A$1:$E$108</definedName>
  </definedNames>
  <calcPr calcId="125725"/>
</workbook>
</file>

<file path=xl/calcChain.xml><?xml version="1.0" encoding="utf-8"?>
<calcChain xmlns="http://schemas.openxmlformats.org/spreadsheetml/2006/main">
  <c r="P77" i="7"/>
  <c r="O77"/>
  <c r="P35"/>
  <c r="Q35" s="1"/>
  <c r="K31" i="8"/>
  <c r="H31"/>
  <c r="H30"/>
  <c r="K30" s="1"/>
  <c r="H29"/>
  <c r="K28"/>
  <c r="K27"/>
  <c r="K26"/>
  <c r="H26"/>
  <c r="G26"/>
  <c r="H25"/>
  <c r="K25" s="1"/>
  <c r="H24"/>
  <c r="G23"/>
  <c r="H23" s="1"/>
  <c r="K23" s="1"/>
  <c r="K22"/>
  <c r="H22"/>
  <c r="H21"/>
  <c r="K20"/>
  <c r="H20"/>
  <c r="Q76" i="7"/>
  <c r="Q75"/>
  <c r="P75"/>
  <c r="P74"/>
  <c r="Q74" s="1"/>
  <c r="P73"/>
  <c r="Q73" s="1"/>
  <c r="P72"/>
  <c r="Q72" s="1"/>
  <c r="P71"/>
  <c r="Q71" s="1"/>
  <c r="P70"/>
  <c r="Q70" s="1"/>
  <c r="P69"/>
  <c r="Q69" s="1"/>
  <c r="P68"/>
  <c r="Q68" s="1"/>
  <c r="Q67"/>
  <c r="P67"/>
  <c r="P66"/>
  <c r="Q66" s="1"/>
  <c r="P65"/>
  <c r="Q65" s="1"/>
  <c r="P64"/>
  <c r="Q64" s="1"/>
  <c r="P63"/>
  <c r="Q63" s="1"/>
  <c r="P62"/>
  <c r="Q62" s="1"/>
  <c r="Q61"/>
  <c r="P61"/>
  <c r="P60"/>
  <c r="P59"/>
  <c r="Q58"/>
  <c r="Q57"/>
  <c r="Q56"/>
  <c r="P56"/>
  <c r="P55"/>
  <c r="Q55" s="1"/>
  <c r="P54"/>
  <c r="Q54" s="1"/>
  <c r="P53"/>
  <c r="Q53" s="1"/>
  <c r="P52"/>
  <c r="Q52" s="1"/>
  <c r="P51"/>
  <c r="Q51" s="1"/>
  <c r="Q50"/>
  <c r="P50"/>
  <c r="P49"/>
  <c r="Q49" s="1"/>
  <c r="Q48"/>
  <c r="P48"/>
  <c r="P47"/>
  <c r="Q47" s="1"/>
  <c r="P46"/>
  <c r="Q46" s="1"/>
  <c r="P45"/>
  <c r="Q45" s="1"/>
  <c r="P44"/>
  <c r="Q44" s="1"/>
  <c r="P43"/>
  <c r="Q43" s="1"/>
  <c r="Q42"/>
  <c r="P42"/>
  <c r="P41"/>
  <c r="Q41" s="1"/>
  <c r="Q40"/>
  <c r="P40"/>
  <c r="P39"/>
  <c r="Q39" s="1"/>
  <c r="P38"/>
  <c r="Q38" s="1"/>
  <c r="P37"/>
  <c r="Q37" s="1"/>
  <c r="P36"/>
  <c r="Q36" s="1"/>
  <c r="P34"/>
  <c r="Q34" s="1"/>
  <c r="Q33"/>
  <c r="P33"/>
  <c r="P32"/>
  <c r="Q32" s="1"/>
  <c r="Q31"/>
  <c r="P31"/>
  <c r="P30"/>
  <c r="Q30" s="1"/>
  <c r="P29"/>
  <c r="Q29" s="1"/>
  <c r="P28"/>
  <c r="Q28" s="1"/>
  <c r="Q27"/>
  <c r="P27"/>
  <c r="P26"/>
  <c r="Q26" s="1"/>
  <c r="Q25"/>
  <c r="P25"/>
  <c r="P24"/>
  <c r="Q24" s="1"/>
  <c r="P23"/>
  <c r="Q23" s="1"/>
  <c r="P22"/>
  <c r="Q22" s="1"/>
  <c r="P2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11"/>
  <c r="Q11" s="1"/>
  <c r="P10"/>
  <c r="Q10" s="1"/>
  <c r="P9"/>
  <c r="Q9" s="1"/>
  <c r="P8"/>
  <c r="Q8" s="1"/>
  <c r="P7"/>
  <c r="Q7" s="1"/>
  <c r="P6"/>
  <c r="Q6" s="1"/>
  <c r="E107" i="6"/>
  <c r="E106"/>
  <c r="E105"/>
  <c r="E104"/>
  <c r="E103"/>
  <c r="E102"/>
  <c r="E101"/>
  <c r="E100"/>
  <c r="E98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8"/>
  <c r="E57"/>
  <c r="E56"/>
  <c r="E55"/>
  <c r="E54"/>
  <c r="E53"/>
  <c r="E52"/>
  <c r="E50"/>
  <c r="E49"/>
  <c r="E48"/>
  <c r="E47"/>
  <c r="E46"/>
  <c r="E43"/>
  <c r="E42"/>
  <c r="E41"/>
  <c r="E40"/>
  <c r="E38"/>
  <c r="E37"/>
  <c r="E36"/>
  <c r="E35"/>
  <c r="E34"/>
  <c r="E33"/>
  <c r="E32"/>
  <c r="E31"/>
  <c r="E30"/>
  <c r="E29"/>
  <c r="E27"/>
  <c r="E25"/>
  <c r="E24"/>
  <c r="E23"/>
  <c r="E21"/>
  <c r="E19"/>
  <c r="G19" i="8" l="1"/>
  <c r="H19" s="1"/>
  <c r="K19" s="1"/>
  <c r="C59" i="6"/>
  <c r="D59"/>
  <c r="E59" l="1"/>
  <c r="D31"/>
  <c r="C31"/>
  <c r="D47"/>
  <c r="D99" l="1"/>
  <c r="D74"/>
  <c r="D70" s="1"/>
  <c r="D51"/>
  <c r="D49"/>
  <c r="D46" s="1"/>
  <c r="D97" l="1"/>
  <c r="D45" l="1"/>
  <c r="D44" s="1"/>
  <c r="C99"/>
  <c r="C74"/>
  <c r="C70" s="1"/>
  <c r="C51"/>
  <c r="E51" s="1"/>
  <c r="C49"/>
  <c r="C47"/>
  <c r="C46" s="1"/>
  <c r="D39"/>
  <c r="E39" s="1"/>
  <c r="C39"/>
  <c r="D29"/>
  <c r="C29"/>
  <c r="D22"/>
  <c r="E22" s="1"/>
  <c r="C22"/>
  <c r="D20"/>
  <c r="E20" s="1"/>
  <c r="C20"/>
  <c r="D18"/>
  <c r="E18" s="1"/>
  <c r="C18"/>
  <c r="C97" l="1"/>
  <c r="E97" s="1"/>
  <c r="E99"/>
  <c r="C17"/>
  <c r="D17"/>
  <c r="E17" s="1"/>
  <c r="C28"/>
  <c r="D28"/>
  <c r="E28" s="1"/>
  <c r="C45" l="1"/>
  <c r="E45" s="1"/>
  <c r="C16"/>
  <c r="D16"/>
  <c r="C44" l="1"/>
  <c r="E44" s="1"/>
  <c r="D108"/>
  <c r="E16"/>
  <c r="C108" l="1"/>
  <c r="E108" s="1"/>
</calcChain>
</file>

<file path=xl/sharedStrings.xml><?xml version="1.0" encoding="utf-8"?>
<sst xmlns="http://schemas.openxmlformats.org/spreadsheetml/2006/main" count="326" uniqueCount="306">
  <si>
    <t>1 00 00000 00 0000 000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</si>
  <si>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</si>
  <si>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</si>
  <si>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</si>
  <si>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</si>
  <si>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</si>
  <si>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</si>
  <si>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</si>
  <si>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1 05 03000 01 0000 110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</si>
  <si>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</si>
  <si>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</si>
  <si>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</si>
  <si>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1 11 05010 00 0000 120</t>
  </si>
  <si>
    <t xml:space="preserve"> 1 11 07000 00 0000 120</t>
  </si>
  <si>
    <t xml:space="preserve"> 1 12 00000 00 0000 000</t>
  </si>
  <si>
    <t>1 14 00000 00 0000 000</t>
  </si>
  <si>
    <t>1 16 00000 00 0000 000</t>
  </si>
  <si>
    <t xml:space="preserve"> Наименование кода бюджетной классификации доходов</t>
  </si>
  <si>
    <t>ИНЫЕ МЕЖБЮДЖЕТНЫЕ ТРАНСФЕРТЫ</t>
  </si>
  <si>
    <t>2 00 00000 00 0000 000</t>
  </si>
  <si>
    <t xml:space="preserve"> 2 02 00000 00 0000 000</t>
  </si>
  <si>
    <t>ВСЕГО ДОХОДОВ</t>
  </si>
  <si>
    <t>1 05 04000 02 0000 110</t>
  </si>
  <si>
    <t xml:space="preserve">Акцизы по подакцизным товарам (продукции), производимым на территории Российской Федерации
</t>
  </si>
  <si>
    <t xml:space="preserve">1 03 00000 00 0000 000
</t>
  </si>
  <si>
    <t>1 03 02000 01 0000 110</t>
  </si>
  <si>
    <t xml:space="preserve">Проценты, полученные от предоставления бюджетных кредитов внутри страны
</t>
  </si>
  <si>
    <t>1 11 03000 00 0000 120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</si>
  <si>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</si>
  <si>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Платежи от государственных и муниципальных унитарных предприятий
</t>
  </si>
  <si>
    <t xml:space="preserve">Дотации на выравнивание бюджетной обеспеченности
</t>
  </si>
  <si>
    <t xml:space="preserve">Субсидии бюджетам бюджетной системы Российской Федерации (межбюджетные субсидии)
</t>
  </si>
  <si>
    <t xml:space="preserve">Прочие субсидии бюджетам муниципальных районов
</t>
  </si>
  <si>
    <t>Налоговые доходы</t>
  </si>
  <si>
    <t>Налоги на прибыль, доходы</t>
  </si>
  <si>
    <t>Налоги на совокупный доход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</si>
  <si>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</si>
  <si>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</si>
  <si>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</si>
  <si>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</si>
  <si>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</si>
  <si>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</si>
  <si>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</si>
  <si>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</si>
  <si>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</si>
  <si>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Прочие неналоговые доходы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</si>
  <si>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</si>
  <si>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1 11 05020 00 0000 120</t>
  </si>
  <si>
    <t>Налоговые и неналоговые доходы</t>
  </si>
  <si>
    <t>1 14 02000 00 0000 000</t>
  </si>
  <si>
    <t>1 14 06000 00 0000 000</t>
  </si>
  <si>
    <t xml:space="preserve"> 1 11 05070 00 0000 120</t>
  </si>
  <si>
    <t>2 02 40000 00 0000 000</t>
  </si>
  <si>
    <t>2 02 30024 05 0004 151</t>
  </si>
  <si>
    <t xml:space="preserve">Дотации бюджетам бюджетной системы  Российской Федерации
</t>
  </si>
  <si>
    <t>2 02 30024 05 0038 151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</si>
  <si>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</si>
  <si>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</si>
  <si>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</si>
  <si>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</t>
  </si>
  <si>
    <t>1 11 09000 00 0000 120</t>
  </si>
  <si>
    <t xml:space="preserve">Код бюджетной классификации доходов </t>
  </si>
  <si>
    <t>2 02 29999 05 0076 151</t>
  </si>
  <si>
    <t>1 13 0000 00 0000 000</t>
  </si>
  <si>
    <t>Доходы от оказания платных услуг и компенсации затрат государства</t>
  </si>
  <si>
    <t>2 02 29999 05 0075 150</t>
  </si>
  <si>
    <t>2 02 30024 05 0001 150</t>
  </si>
  <si>
    <t>2 02 30024 05 0003 150</t>
  </si>
  <si>
    <t>2 02 30024 05 0007 150</t>
  </si>
  <si>
    <t>2 02 30024 05 0008 150</t>
  </si>
  <si>
    <t>2 02 30024 05 0009 150</t>
  </si>
  <si>
    <t>2 02 30024 05 0010 150</t>
  </si>
  <si>
    <t>2 02 30024 05 0011 150</t>
  </si>
  <si>
    <t>2 02 30024 05 0012 150</t>
  </si>
  <si>
    <t>2 02 30024 05 0014 150</t>
  </si>
  <si>
    <t>2 02 30024 05 0015 150</t>
  </si>
  <si>
    <t>2 02 30024 05 0027 150</t>
  </si>
  <si>
    <t>2 02 30024 05 0028 150</t>
  </si>
  <si>
    <t>2 02 30024 05 0029 150</t>
  </si>
  <si>
    <t>2 02 29999 05 0078 150</t>
  </si>
  <si>
    <t>2 02 30024 05 0040 150</t>
  </si>
  <si>
    <t>2 02 30024 05 0039 150</t>
  </si>
  <si>
    <t>2 02 30024 05 0037 150</t>
  </si>
  <si>
    <t>2 02 30024 05 0016 150</t>
  </si>
  <si>
    <t>2 02 30000 00 0000 150</t>
  </si>
  <si>
    <t>2 02 30024 05 0000 150</t>
  </si>
  <si>
    <r>
      <t xml:space="preserve">Субвенции бюджетам муниципальных районов на осуществление полномочий по составлению (изменению) </t>
    </r>
    <r>
      <rPr>
        <b/>
        <sz val="10"/>
        <color theme="1"/>
        <rFont val="Times New Roman"/>
        <family val="1"/>
        <charset val="204"/>
      </rPr>
      <t>списков кандидатов в присяжные заседатели</t>
    </r>
    <r>
      <rPr>
        <sz val="10"/>
        <color theme="1"/>
        <rFont val="Times New Roman"/>
        <family val="1"/>
        <charset val="204"/>
      </rPr>
      <t xml:space="preserve"> федеральных судов общей юрисдикции в Российской Федерации
</t>
    </r>
  </si>
  <si>
    <r>
      <t xml:space="preserve">Субвенции бюджетам муниципальных районов на осуществление </t>
    </r>
    <r>
      <rPr>
        <b/>
        <sz val="10"/>
        <color theme="1"/>
        <rFont val="Times New Roman"/>
        <family val="1"/>
        <charset val="204"/>
      </rPr>
      <t>первичного воинского учета</t>
    </r>
    <r>
      <rPr>
        <sz val="10"/>
        <color theme="1"/>
        <rFont val="Times New Roman"/>
        <family val="1"/>
        <charset val="204"/>
      </rPr>
      <t xml:space="preserve"> на территориях, где отсутствуют военные комиссариаты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</si>
  <si>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</si>
  <si>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</si>
  <si>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</si>
  <si>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2 02 15001 00 0000 150</t>
  </si>
  <si>
    <t>2 02 20000 00 0000 150</t>
  </si>
  <si>
    <t>2 02 29999 05 0000 150</t>
  </si>
  <si>
    <t xml:space="preserve">Субвенции бюджетам бюджетной системы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</si>
  <si>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</si>
  <si>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>2 02 49999 00 0000 150</t>
  </si>
  <si>
    <t>Прочие межбюджетные трансферты, передаваемые бюджетам</t>
  </si>
  <si>
    <t>2 02 49999 05 0020 150</t>
  </si>
  <si>
    <t>2 02 25169 05 0000 150</t>
  </si>
  <si>
    <t>2 02 25497 05 0000 150</t>
  </si>
  <si>
    <t>2 02 29999 05 0087 150</t>
  </si>
  <si>
    <t>2 02 29999 05 0086 150</t>
  </si>
  <si>
    <t>2 02 25519 05 0000 150</t>
  </si>
  <si>
    <t>Доходы от сдачи в аренду имущества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</si>
  <si>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</si>
  <si>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2 02 15001 05 0000 150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</si>
  <si>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</si>
  <si>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отдельных  государственных полномочий по санкционированию 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</si>
  <si>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Субсидия бюджетам муниципальных районов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</si>
  <si>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2 02 25576 05 0000 150</t>
  </si>
  <si>
    <t>2 02 25210 05 0000 150</t>
  </si>
  <si>
    <t>2 19 25497 05 0000 150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</si>
  <si>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</si>
  <si>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2 02 29999 05 0099 150</t>
  </si>
  <si>
    <t>2 02 29999 05 0101 150</t>
  </si>
  <si>
    <r>
      <t xml:space="preserve">Субсидии бюджетам муниципальных районов на внедрение целевой модели </t>
    </r>
    <r>
      <rPr>
        <b/>
        <sz val="10"/>
        <color theme="1"/>
        <rFont val="Times New Roman"/>
        <family val="1"/>
        <charset val="204"/>
      </rPr>
      <t>цифровой образовательной среды</t>
    </r>
    <r>
      <rPr>
        <sz val="10"/>
        <color theme="1"/>
        <rFont val="Times New Roman"/>
        <family val="1"/>
        <charset val="204"/>
      </rPr>
      <t xml:space="preserve"> в общеобразовательных организациях и профессиональных организациях</t>
    </r>
  </si>
  <si>
    <r>
      <t xml:space="preserve">Субсидии бюджетам муниципальных районов на реализацию мероприятий по обеспечению жильем </t>
    </r>
    <r>
      <rPr>
        <b/>
        <sz val="10"/>
        <color theme="1"/>
        <rFont val="Times New Roman"/>
        <family val="1"/>
        <charset val="204"/>
      </rPr>
      <t>молодых семей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</si>
  <si>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Субсидии бюджетам муниципальных районов на </t>
    </r>
    <r>
      <rPr>
        <b/>
        <sz val="10"/>
        <color theme="1"/>
        <rFont val="Times New Roman"/>
        <family val="1"/>
        <charset val="204"/>
      </rPr>
      <t>поддержку отрасли культуры</t>
    </r>
  </si>
  <si>
    <r>
      <t xml:space="preserve">Субсидии бюджетам муниципальных районов на обеспечение </t>
    </r>
    <r>
      <rPr>
        <b/>
        <sz val="10"/>
        <color theme="1"/>
        <rFont val="Times New Roman"/>
        <family val="1"/>
        <charset val="204"/>
      </rPr>
      <t>комплексного развития сельских территорий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</si>
  <si>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Субсидии бюджетам муниципальных районов области на обеспечение повышения оплаты труда </t>
    </r>
    <r>
      <rPr>
        <b/>
        <sz val="10"/>
        <color theme="1"/>
        <rFont val="Times New Roman"/>
        <family val="1"/>
        <charset val="204"/>
      </rPr>
      <t xml:space="preserve">некоторых категорий </t>
    </r>
    <r>
      <rPr>
        <sz val="10"/>
        <color theme="1"/>
        <rFont val="Times New Roman"/>
        <family val="1"/>
        <charset val="204"/>
      </rPr>
      <t>работников муниципальных учреждений</t>
    </r>
  </si>
  <si>
    <r>
      <t xml:space="preserve">Субсидии бюджетам муниципальных районов области на сохранение достигнутых показателей повышения оплаты труда </t>
    </r>
    <r>
      <rPr>
        <b/>
        <sz val="10"/>
        <color theme="1"/>
        <rFont val="Times New Roman"/>
        <family val="1"/>
        <charset val="204"/>
      </rPr>
      <t xml:space="preserve">отдельных категорий </t>
    </r>
    <r>
      <rPr>
        <sz val="10"/>
        <color theme="1"/>
        <rFont val="Times New Roman"/>
        <family val="1"/>
        <charset val="204"/>
      </rPr>
      <t>работников бюджетной сферы</t>
    </r>
  </si>
  <si>
    <r>
      <t xml:space="preserve">Субсидии бюджетам муниципальных районов области на проведение </t>
    </r>
    <r>
      <rPr>
        <b/>
        <sz val="10"/>
        <color theme="1"/>
        <rFont val="Times New Roman"/>
        <family val="1"/>
        <charset val="204"/>
      </rPr>
      <t>капитального и текущего ремонтов</t>
    </r>
    <r>
      <rPr>
        <sz val="10"/>
        <color theme="1"/>
        <rFont val="Times New Roman"/>
        <family val="1"/>
        <charset val="204"/>
      </rPr>
      <t xml:space="preserve"> муниципальных образовательных организаций</t>
    </r>
  </si>
  <si>
    <r>
      <t>Субвенции бюджетам муниципальных районов области на осуществление органами местного самоуправления отдельных государственных полномочий</t>
    </r>
    <r>
      <rPr>
        <i/>
        <sz val="10"/>
        <color theme="1"/>
        <rFont val="Times New Roman"/>
        <family val="1"/>
        <charset val="204"/>
      </rPr>
      <t xml:space="preserve"> по осуществлению деятельности </t>
    </r>
    <r>
      <rPr>
        <sz val="10"/>
        <color theme="1"/>
        <rFont val="Times New Roman"/>
        <family val="1"/>
        <charset val="204"/>
      </rPr>
      <t>по</t>
    </r>
    <r>
      <rPr>
        <b/>
        <sz val="10"/>
        <color theme="1"/>
        <rFont val="Times New Roman"/>
        <family val="1"/>
        <charset val="204"/>
      </rPr>
      <t xml:space="preserve"> опеке и попечительству в отношении совершеннолетних граждан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</si>
  <si>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 </t>
    </r>
    <r>
      <rPr>
        <u/>
        <sz val="10"/>
        <color theme="1"/>
        <rFont val="Times New Roman"/>
        <family val="1"/>
        <charset val="204"/>
      </rPr>
      <t xml:space="preserve">организации </t>
    </r>
    <r>
      <rPr>
        <sz val="10"/>
        <color theme="1"/>
        <rFont val="Times New Roman"/>
        <family val="1"/>
        <charset val="204"/>
      </rPr>
      <t xml:space="preserve">предоставления </t>
    </r>
    <r>
      <rPr>
        <b/>
        <sz val="10"/>
        <color theme="1"/>
        <rFont val="Times New Roman"/>
        <family val="1"/>
        <charset val="204"/>
      </rPr>
      <t>компенсации родительской платы</t>
    </r>
    <r>
      <rPr>
        <sz val="10"/>
        <color theme="1"/>
        <rFont val="Times New Roman"/>
        <family val="1"/>
        <charset val="204"/>
      </rPr>
      <t xml:space="preserve"> за присмотр и уход за детьми в образовательных организациях, реализующих основную общеобразовательную программу дошкольного образования </t>
    </r>
  </si>
  <si>
    <r>
      <t xml:space="preserve">Субвенции бюджетам муниципальных районов области на  </t>
    </r>
    <r>
      <rPr>
        <b/>
        <sz val="10"/>
        <color theme="1"/>
        <rFont val="Times New Roman"/>
        <family val="1"/>
        <charset val="204"/>
      </rPr>
      <t>компенсацию  родительской платы</t>
    </r>
    <r>
      <rPr>
        <sz val="10"/>
        <color theme="1"/>
        <rFont val="Times New Roman"/>
        <family val="1"/>
        <charset val="204"/>
      </rPr>
      <t xml:space="preserve">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</si>
  <si>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</t>
    </r>
    <r>
      <rPr>
        <b/>
        <sz val="10"/>
        <color theme="1"/>
        <rFont val="Times New Roman"/>
        <family val="1"/>
        <charset val="204"/>
      </rPr>
      <t>охраной труда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</si>
  <si>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</t>
    </r>
    <r>
      <rPr>
        <b/>
        <sz val="10"/>
        <color theme="1"/>
        <rFont val="Times New Roman"/>
        <family val="1"/>
        <charset val="204"/>
      </rPr>
      <t>субсидий на оплату жилого помещения</t>
    </r>
    <r>
      <rPr>
        <sz val="10"/>
        <color theme="1"/>
        <rFont val="Times New Roman"/>
        <family val="1"/>
        <charset val="204"/>
      </rPr>
      <t xml:space="preserve"> и коммунальных услуг</t>
    </r>
  </si>
  <si>
    <r>
      <t xml:space="preserve">Субвенции бюджетам муниципальных районов области на  предоставление </t>
    </r>
    <r>
      <rPr>
        <b/>
        <sz val="10"/>
        <color theme="1"/>
        <rFont val="Times New Roman"/>
        <family val="1"/>
        <charset val="204"/>
      </rPr>
      <t>питания</t>
    </r>
    <r>
      <rPr>
        <sz val="10"/>
        <color theme="1"/>
        <rFont val="Times New Roman"/>
        <family val="1"/>
        <charset val="204"/>
      </rPr>
      <t xml:space="preserve">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  </r>
  </si>
  <si>
    <r>
      <t xml:space="preserve">Субвенции бюджетам муниципальных районов области на  </t>
    </r>
    <r>
      <rPr>
        <b/>
        <sz val="10"/>
        <color theme="1"/>
        <rFont val="Times New Roman"/>
        <family val="1"/>
        <charset val="204"/>
      </rPr>
      <t xml:space="preserve">частичное финансирование </t>
    </r>
    <r>
      <rPr>
        <sz val="10"/>
        <color theme="1"/>
        <rFont val="Times New Roman"/>
        <family val="1"/>
        <charset val="204"/>
      </rPr>
      <t>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</si>
  <si>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</t>
    </r>
    <r>
      <rPr>
        <b/>
        <sz val="10"/>
        <color theme="1"/>
        <rFont val="Times New Roman"/>
        <family val="1"/>
        <charset val="204"/>
      </rPr>
      <t>организации предоставления питания</t>
    </r>
    <r>
      <rPr>
        <sz val="10"/>
        <color theme="1"/>
        <rFont val="Times New Roman"/>
        <family val="1"/>
        <charset val="204"/>
      </rPr>
      <t xml:space="preserve">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  </r>
  </si>
  <si>
    <r>
      <t xml:space="preserve">Межбюджетные трансферты, передаваемые бюджетам муниципальных районов области на осуществление мероприятий  в области </t>
    </r>
    <r>
      <rPr>
        <b/>
        <sz val="10"/>
        <color theme="1"/>
        <rFont val="Times New Roman"/>
        <family val="1"/>
        <charset val="204"/>
      </rPr>
      <t>энергосбережения и повышения энергетической эффективности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</si>
  <si>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Субвенции бюджетам муниципальных районов области на осуществление органами местного самоуправления  государственных полномочий по </t>
    </r>
    <r>
      <rPr>
        <b/>
        <u/>
        <sz val="10"/>
        <color theme="1"/>
        <rFont val="Times New Roman"/>
        <family val="1"/>
        <charset val="204"/>
      </rPr>
      <t xml:space="preserve">организации </t>
    </r>
    <r>
      <rPr>
        <b/>
        <sz val="10"/>
        <color theme="1"/>
        <rFont val="Times New Roman"/>
        <family val="1"/>
        <charset val="204"/>
      </rPr>
      <t>предоставления гражданам субсидий на оплату жилого помещения и коммунальных услуг</t>
    </r>
  </si>
  <si>
    <r>
  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</t>
    </r>
    <r>
      <rPr>
        <b/>
        <sz val="10"/>
        <color theme="1"/>
        <rFont val="Times New Roman"/>
        <family val="1"/>
        <charset val="204"/>
      </rPr>
      <t>цифрового и гуманитарного профилей</t>
    </r>
    <r>
      <rPr>
        <sz val="10"/>
        <color theme="1"/>
        <rFont val="Times New Roman"/>
        <family val="1"/>
        <charset val="204"/>
      </rPr>
      <t xml:space="preserve"> в общеобразовательных организациях, расположенных в сельской местности и малых городах
</t>
    </r>
  </si>
  <si>
    <t>в рублях</t>
  </si>
  <si>
    <t>2 02 25304 05 0000 150</t>
  </si>
  <si>
    <t>2 02 35120 05 0000 150</t>
  </si>
  <si>
    <t>2 02 35118 05 0000 150</t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</si>
  <si>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</t>
    </r>
    <r>
      <rPr>
        <b/>
        <sz val="10"/>
        <color theme="1"/>
        <rFont val="Times New Roman"/>
        <family val="1"/>
        <charset val="204"/>
      </rPr>
      <t>по организации проведения мероприятий при осуществлении деятельности по обращению с животными без владельцев</t>
    </r>
  </si>
  <si>
    <t>2 02 30024 05 0043 150</t>
  </si>
  <si>
    <t>2 02 30024 05 0041 150</t>
  </si>
  <si>
    <t>2 02 30024 05 0042 150</t>
  </si>
  <si>
    <r>
      <t xml:space="preserve">Субсидии бюджетам муниципальных районов области на обеспечение условий для создания центров образования </t>
    </r>
    <r>
      <rPr>
        <b/>
        <sz val="10"/>
        <color theme="1"/>
        <rFont val="Times New Roman"/>
        <family val="1"/>
        <charset val="204"/>
      </rPr>
      <t>цифрового и гуманитарного</t>
    </r>
    <r>
      <rPr>
        <sz val="10"/>
        <color theme="1"/>
        <rFont val="Times New Roman"/>
        <family val="1"/>
        <charset val="204"/>
      </rPr>
      <t xml:space="preserve"> профилей</t>
    </r>
  </si>
  <si>
    <r>
      <t xml:space="preserve">Субсидии бюджетам муниципальных районов области на обеспечение </t>
    </r>
    <r>
      <rPr>
        <b/>
        <sz val="10"/>
        <color theme="1"/>
        <rFont val="Times New Roman"/>
        <family val="1"/>
        <charset val="204"/>
      </rPr>
      <t>капитального ремонта и ремонта автомобильных дорог</t>
    </r>
    <r>
      <rPr>
        <sz val="10"/>
        <color theme="1"/>
        <rFont val="Times New Roman"/>
        <family val="1"/>
        <charset val="204"/>
      </rPr>
      <t xml:space="preserve"> общего пользования местного значения муниципальных районов области за счет средств областного дорожного фонда
</t>
    </r>
  </si>
  <si>
    <r>
      <t xml:space="preserve">Субсидии бюджетам мунициапальных районов на организацию бесплатного </t>
    </r>
    <r>
      <rPr>
        <b/>
        <sz val="10"/>
        <color theme="1"/>
        <rFont val="Times New Roman"/>
        <family val="1"/>
        <charset val="204"/>
      </rPr>
      <t>горячего питания</t>
    </r>
    <r>
      <rPr>
        <sz val="10"/>
        <color theme="1"/>
        <rFont val="Times New Roman"/>
        <family val="1"/>
        <charset val="204"/>
      </rPr>
      <t xml:space="preserve"> обучающихся, получающих начальное общее образование в государственых и муниципальных образовательных организациях</t>
    </r>
  </si>
  <si>
    <r>
      <t xml:space="preserve">Субвенции бюджетам муниципальных районов на ежемесячное денежное вознаграждение за </t>
    </r>
    <r>
      <rPr>
        <b/>
        <sz val="10"/>
        <color theme="1"/>
        <rFont val="Times New Roman"/>
        <family val="1"/>
        <charset val="204"/>
      </rPr>
      <t>классное руководство</t>
    </r>
  </si>
  <si>
    <r>
      <t xml:space="preserve"> 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</t>
    </r>
    <r>
      <rPr>
        <b/>
        <sz val="10"/>
        <color theme="1"/>
        <rFont val="Times New Roman"/>
        <family val="1"/>
        <charset val="204"/>
      </rPr>
      <t>комиссий по делам несовершеннолетних и защите их прав</t>
    </r>
  </si>
  <si>
    <r>
      <t>Субвенции  бюджетам муниципальных районов области на исполнение государственных полномочий по</t>
    </r>
    <r>
      <rPr>
        <b/>
        <sz val="10"/>
        <color theme="1"/>
        <rFont val="Times New Roman"/>
        <family val="1"/>
        <charset val="204"/>
      </rPr>
      <t xml:space="preserve"> расчету и предоставлению дотаций поселениям</t>
    </r>
  </si>
  <si>
    <r>
      <t xml:space="preserve"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</t>
    </r>
    <r>
      <rPr>
        <b/>
        <sz val="10"/>
        <color theme="1"/>
        <rFont val="Times New Roman"/>
        <family val="1"/>
        <charset val="204"/>
      </rPr>
      <t>административных комиссий</t>
    </r>
    <r>
      <rPr>
        <sz val="10"/>
        <color theme="1"/>
        <rFont val="Times New Roman"/>
        <family val="1"/>
        <charset val="204"/>
      </rPr>
      <t>, определению перечня должностных лиц, уполномоченных составлять протоколы об административных правонарушениях</t>
    </r>
  </si>
  <si>
    <r>
      <t xml:space="preserve"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</t>
    </r>
    <r>
      <rPr>
        <b/>
        <sz val="10"/>
        <color theme="1"/>
        <rFont val="Times New Roman"/>
        <family val="1"/>
        <charset val="204"/>
      </rPr>
      <t>по опеке и попечительству в отношении несовершеннолетних</t>
    </r>
    <r>
      <rPr>
        <sz val="10"/>
        <color theme="1"/>
        <rFont val="Times New Roman"/>
        <family val="1"/>
        <charset val="204"/>
      </rPr>
      <t xml:space="preserve">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  </r>
  </si>
  <si>
    <r>
      <t xml:space="preserve">Субвенции бюджетам муниципальных районов области на </t>
    </r>
    <r>
      <rPr>
        <b/>
        <sz val="10"/>
        <color theme="1"/>
        <rFont val="Times New Roman"/>
        <family val="1"/>
        <charset val="204"/>
      </rPr>
      <t xml:space="preserve">финансовое обеспечение </t>
    </r>
    <r>
      <rPr>
        <sz val="10"/>
        <color theme="1"/>
        <rFont val="Times New Roman"/>
        <family val="1"/>
        <charset val="204"/>
      </rPr>
      <t xml:space="preserve">образовательной деятельности муниципальных </t>
    </r>
    <r>
      <rPr>
        <b/>
        <sz val="10"/>
        <color theme="1"/>
        <rFont val="Times New Roman"/>
        <family val="1"/>
        <charset val="204"/>
      </rPr>
      <t xml:space="preserve">дошкольных </t>
    </r>
    <r>
      <rPr>
        <sz val="10"/>
        <color theme="1"/>
        <rFont val="Times New Roman"/>
        <family val="1"/>
        <charset val="204"/>
      </rPr>
      <t>образовательных организаций</t>
    </r>
  </si>
  <si>
    <r>
  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</t>
    </r>
    <r>
      <rPr>
        <b/>
        <sz val="10"/>
        <color theme="1"/>
        <rFont val="Times New Roman"/>
        <family val="1"/>
        <charset val="204"/>
      </rPr>
      <t xml:space="preserve">на организацию </t>
    </r>
    <r>
      <rPr>
        <sz val="10"/>
        <color theme="1"/>
        <rFont val="Times New Roman"/>
        <family val="1"/>
        <charset val="204"/>
      </rPr>
      <t>проведения мероприятий</t>
    </r>
    <r>
      <rPr>
        <b/>
        <sz val="10"/>
        <color theme="1"/>
        <rFont val="Times New Roman"/>
        <family val="1"/>
        <charset val="204"/>
      </rPr>
      <t xml:space="preserve"> по отлову и содержанию безнадзорных животных</t>
    </r>
  </si>
  <si>
    <r>
      <t>Субвенции бюджетам муниципальных районов области на  проведение мероприятий</t>
    </r>
    <r>
      <rPr>
        <b/>
        <sz val="10"/>
        <color theme="1"/>
        <rFont val="Times New Roman"/>
        <family val="1"/>
        <charset val="204"/>
      </rPr>
      <t xml:space="preserve"> по отлову и содержанию безнадзорных животных</t>
    </r>
  </si>
  <si>
    <r>
      <t xml:space="preserve">Субвенции бюджетам муниципальных районов области на обеспечение служебными жилыми помещениями </t>
    </r>
    <r>
      <rPr>
        <b/>
        <sz val="10"/>
        <color theme="1"/>
        <rFont val="Times New Roman"/>
        <family val="1"/>
        <charset val="204"/>
      </rPr>
      <t>медицинских работников</t>
    </r>
    <r>
      <rPr>
        <sz val="10"/>
        <color theme="1"/>
        <rFont val="Times New Roman"/>
        <family val="1"/>
        <charset val="204"/>
      </rPr>
      <t xml:space="preserve"> (в рамках достижения соответствующих задач федерального проекта)</t>
    </r>
  </si>
  <si>
    <r>
      <t xml:space="preserve">Субвенции бюджетам муниципальных районов области </t>
    </r>
    <r>
      <rPr>
        <b/>
        <sz val="10"/>
        <color theme="1"/>
        <rFont val="Times New Roman"/>
        <family val="1"/>
        <charset val="204"/>
      </rPr>
      <t xml:space="preserve">на осуществление </t>
    </r>
    <r>
      <rPr>
        <sz val="10"/>
        <color theme="1"/>
        <rFont val="Times New Roman"/>
        <family val="1"/>
        <charset val="204"/>
      </rPr>
      <t xml:space="preserve">переданных органам местного самоуправления области государственных полномочий по обеспечению жилыми помещениями </t>
    </r>
    <r>
      <rPr>
        <b/>
        <sz val="10"/>
        <color theme="1"/>
        <rFont val="Times New Roman"/>
        <family val="1"/>
        <charset val="204"/>
      </rPr>
      <t xml:space="preserve">медицинских работников </t>
    </r>
    <r>
      <rPr>
        <sz val="10"/>
        <color theme="1"/>
        <rFont val="Times New Roman"/>
        <family val="1"/>
        <charset val="204"/>
      </rPr>
      <t>(в рамках достижения соответствующих задач федерального проекта)</t>
    </r>
  </si>
  <si>
    <t>2 02 49999 05 0015 150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</si>
  <si>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</si>
  <si>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 xml:space="preserve">Дотации бюджетам муниципальных районов на поддержку мер по обеспечению сбалансированности бюджетов
</t>
  </si>
  <si>
    <t xml:space="preserve">Дотации бюджетам на поддержку мер по обеспечению сбалансированности бюджетов
</t>
  </si>
  <si>
    <t>2 02 15002 00 0000 150</t>
  </si>
  <si>
    <t>2 02 15002 05 0000 150</t>
  </si>
  <si>
    <t>2 02 49999 05 0006 150</t>
  </si>
  <si>
    <t>Межбюджетные трансферты, передаваемые бюджетам муниципальных районов области за счет резервного фонда Правительства области</t>
  </si>
  <si>
    <t>2 02 35303 05 0000 150</t>
  </si>
  <si>
    <t>2 02 49999 05 0013 150</t>
  </si>
  <si>
    <t>Межбюджетные трансферты, передаваемые бюджетам муниципальных районов области в целях обеспечения надлежащего осуществления полномочий по решению вопросов местного значения</t>
  </si>
  <si>
    <t>2 02 49999 05 0040 150</t>
  </si>
  <si>
    <t>Межбюджетные трансферты, передаваемые бюджетам муниципальных районов области на развитие системы водоснабжения, предназначенной для обеспечения водой жителей и учреждений социального обслуживания</t>
  </si>
  <si>
    <t>1 06 04000 02 0000 110</t>
  </si>
  <si>
    <t>Транспортный налог</t>
  </si>
  <si>
    <t xml:space="preserve">Субсидии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 </t>
  </si>
  <si>
    <t>2 02 29999 05 0074 150</t>
  </si>
  <si>
    <t xml:space="preserve">Субсидия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 </t>
  </si>
  <si>
    <t>2 02 29999 05 0077 151</t>
  </si>
  <si>
    <t>Субсидия бюджетам муниципальных районов области на выполнение расходных обязательств, связанных с погашением кредиторской задолженности, образовавшейся по состоянию на 1 января 2018 года, по уплате начислений на выплаты по оплате труда, налогов, оказанию мер социальной поддержки населения</t>
  </si>
  <si>
    <t>Субсидии бюджетам  муниципальных районов на обеспечение развития и укрепления материально-технической базы домов культуры в населенных пунктах</t>
  </si>
  <si>
    <t>056 2 02 25467 05 0000 150</t>
  </si>
  <si>
    <t>Межбюджетные трансферты, передаваемые бюджетам муниципальных районов области стимулирующего (поощрительного) характера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</si>
  <si>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ЕГРН</t>
  </si>
  <si>
    <t>2 02 45453 05 0000 150</t>
  </si>
  <si>
    <t>Межбюджетные трансферты, передаваемые бюджетам муниципальных районов области на создание виртуальных концертных залов</t>
  </si>
  <si>
    <t>2 02 49999 05 0017 150</t>
  </si>
  <si>
    <t>2 02 49999 05 0026 150</t>
  </si>
  <si>
    <t>I. ДОХОДЫ</t>
  </si>
  <si>
    <t>тыс.рублей</t>
  </si>
  <si>
    <t>Бюджетные назначения на 2020 год</t>
  </si>
  <si>
    <t>Ожидаемое исполнение за 2020 год</t>
  </si>
  <si>
    <t>% исполне-ния</t>
  </si>
  <si>
    <t>2. Расходы</t>
  </si>
  <si>
    <t>(рублей)</t>
  </si>
  <si>
    <t>(тыс. рублей)</t>
  </si>
  <si>
    <t>тыс. рублей</t>
  </si>
  <si>
    <t>Наименование</t>
  </si>
  <si>
    <t>Раздел</t>
  </si>
  <si>
    <t>Раз-дел</t>
  </si>
  <si>
    <t>Под-раз-дел</t>
  </si>
  <si>
    <t>Сумма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</si>
  <si>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</si>
  <si>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</si>
  <si>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власти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</si>
  <si>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</si>
  <si>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</si>
  <si>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</si>
  <si>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</si>
  <si>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</si>
  <si>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Иные бюджетные ассигнования</t>
  </si>
  <si>
    <t>Уплата налогов, сборов и иных платежей</t>
  </si>
  <si>
    <t>Итого по 7110002200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</si>
  <si>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</si>
  <si>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</si>
  <si>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</si>
  <si>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</si>
  <si>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</si>
  <si>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Расходы на обеспечение деятельности членов избирательной комиссии</t>
  </si>
  <si>
    <t>Специальные расходы</t>
  </si>
  <si>
    <t>Итого по 7120001400</t>
  </si>
  <si>
    <t>Предоставление межбюджетных трансфертов</t>
  </si>
  <si>
    <t>Межбюджетные трансферты, передаваемые бюджету муниципального района из бюджета поселения на осуществление переданных отдельных полномочий по решению некоторых вопросов местного значения</t>
  </si>
  <si>
    <t>Итого по 7200006010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</si>
  <si>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</si>
  <si>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</si>
  <si>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</si>
  <si>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</si>
  <si>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Расходы по исполнению полномочий за счет средств федерального бюджета</t>
  </si>
  <si>
    <t>Осуществление отдельных государственных полномочий за счет федерального бюджета</t>
  </si>
  <si>
    <t>Проведение Всероссийской сельскохозяйственной переписи в 2016 году</t>
  </si>
  <si>
    <t>Итого по 7700053910</t>
  </si>
  <si>
    <t>Расходы на исполнение полномочий за счет средств областного бюджета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</si>
  <si>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</si>
  <si>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Итого по 7800077Г00</t>
  </si>
  <si>
    <t>Проведение мероприятий по отлову и содержанию безнадзорных животных</t>
  </si>
  <si>
    <t>Итого по 7800077Д00</t>
  </si>
  <si>
    <t>Водные ресурсы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</si>
  <si>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</si>
  <si>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</si>
  <si>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</si>
  <si>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</si>
  <si>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</si>
  <si>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</si>
  <si>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</si>
  <si>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</si>
  <si>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</si>
  <si>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</si>
  <si>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</si>
  <si>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</si>
  <si>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</si>
  <si>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</si>
  <si>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</si>
  <si>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</si>
  <si>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</t>
  </si>
  <si>
    <t>Массовый спорт</t>
  </si>
  <si>
    <t>Периодическая печать и издательства</t>
  </si>
  <si>
    <t>Обслуживание 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</si>
  <si>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</si>
  <si>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</si>
  <si>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Всего:</t>
  </si>
  <si>
    <t>Всего</t>
  </si>
  <si>
    <t/>
  </si>
  <si>
    <t xml:space="preserve">Приложение № 3 к Положение о порядке составления, утверждения и внесения изменений в сводную бюджетную роспись областного бюджета, бюджетные росписи главных распорядителей средств областного бюджета, лимиты бюджетных обязательств и кассовый план и о методологии прогнозирования временных кассовых разрывов </t>
  </si>
  <si>
    <t>Оценка ожидаемого исполнения бюджета Пугачевского муниципального района</t>
  </si>
  <si>
    <t>на 2016 год</t>
  </si>
  <si>
    <t>3. Источники</t>
  </si>
  <si>
    <t>( тыс.рублей)</t>
  </si>
  <si>
    <t>Наименование показателя</t>
  </si>
  <si>
    <t>Код по КИФ</t>
  </si>
  <si>
    <t>Ожидаемое исполнение за 2015 год</t>
  </si>
  <si>
    <t>% исполнения</t>
  </si>
  <si>
    <t>00001000000000000000</t>
  </si>
  <si>
    <t>ИСТОЧНИКИ ВНУТРЕННЕГО ФИНАНСИРОВАНИЯ ДЕФИЦИТОВ БЮДЖЕТОВ</t>
  </si>
  <si>
    <t>000.01.00.00.00.00.0000.000</t>
  </si>
  <si>
    <t>Кредиты кредитных организаций в валюте Российской Федерации</t>
  </si>
  <si>
    <t>000.01.02.00.00.00.0000.000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</si>
  <si>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</si>
  <si>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</si>
  <si>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000.01.02.00.00.05.0000.710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</si>
  <si>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</si>
  <si>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</si>
  <si>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000.01.02.00.00.05.0000.810</t>
  </si>
  <si>
    <t>Бюджетные кредиты от других бюджетов бюджетной системы Российской Федерации</t>
  </si>
  <si>
    <t>000.01.03.00.00.00.0000.000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</si>
  <si>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</si>
  <si>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</si>
  <si>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000.01.03.01.00.05.0000.710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</si>
  <si>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</si>
  <si>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</si>
  <si>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000.01.03.01.00.05.0000.810</t>
  </si>
  <si>
    <t>Иные источники внутреннего финансирования дефицитов бюджетов</t>
  </si>
  <si>
    <t>000.01.06.00.00.00.0000.000</t>
  </si>
  <si>
    <t>00001060502052600540</t>
  </si>
  <si>
    <t>Предоставление бюджетных кредитов другим бюджетам бюджетной системы Российской Федерации для покрытия временного кассового разрыва из  бюджета муниципального района в валюте Российской Федерации</t>
  </si>
  <si>
    <t>000.01.06.05.02.05.2600.540</t>
  </si>
  <si>
    <t>00001060502052600640</t>
  </si>
  <si>
    <t>Возврат бюджетных кредитов, предоставленных другим бюджетам бюджетной системы РФ для покрытия временного кассового разрыва из бюджетов муниципальных районов в валюте РФ</t>
  </si>
  <si>
    <t>000.01.06.05.02.05.2600.640</t>
  </si>
  <si>
    <t>00001060502055000540</t>
  </si>
  <si>
    <t>Предоставление бюджетных кредитов другим бюджетам бюджетной системы Российской Федерации для частичного покрытия дефицитов из  бюджета муниципального района в валюте Российской Федерации</t>
  </si>
  <si>
    <t>000.01.06.05.02.05.5000.540</t>
  </si>
  <si>
    <t>00001060502055000640</t>
  </si>
  <si>
    <t>000.01.06.05.02.05.5000.640</t>
  </si>
  <si>
    <t>000.01.05.00.00.00.0000.000</t>
  </si>
  <si>
    <t>Гражданская оборона</t>
  </si>
  <si>
    <t>Изменение остатков средств на счетах по учету средств бюджетов</t>
  </si>
  <si>
    <t>Возврат бюджетных кредитов, предоставленных другим бюджетам бюджетной системы Российской Федерации для частичного покрытия дефицитов из бюджета муниципального района в валюте Российской Федерации</t>
  </si>
  <si>
    <t xml:space="preserve">Оценка ожидаемого исполнения доходов бюджета Пугачевского муниципального района на 2020 год
</t>
  </si>
  <si>
    <t>Оценка ожидаемого исполнения бюджета Пугачевского муниципального района                                   на 2020 год</t>
  </si>
  <si>
    <t>Оценка ожидаемого исполнения бюджета Пугачевского муниципального района                                                                        на 2020 год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</si>
</sst>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"/>
    <numFmt numFmtId="165" formatCode="0000"/>
    <numFmt numFmtId="166" formatCode="00"/>
    <numFmt numFmtId="167" formatCode="000"/>
    <numFmt numFmtId="168" formatCode="#,##0.00;[Red]\-#,##0.00;0.00"/>
    <numFmt numFmtId="169" formatCode="#,##0.0;[Red]\-#,##0.0;0.0"/>
    <numFmt numFmtId="170" formatCode="0.0"/>
    <numFmt numFmtId="171" formatCode="#,##0.00;[Red]\-#,##0.00"/>
    <numFmt numFmtId="172" formatCode="#,##0.0;[Red]\-#,##0.0"/>
  </numFmts>
  <fonts count="69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8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charset val="204"/>
    </font>
    <font>
      <i/>
      <sz val="9"/>
      <color theme="1"/>
      <name val="Arial Cyr"/>
      <charset val="204"/>
    </font>
    <font>
      <sz val="9"/>
      <color theme="1"/>
      <name val="Arial Cyr"/>
      <charset val="204"/>
    </font>
    <font>
      <b/>
      <i/>
      <sz val="9"/>
      <color theme="1"/>
      <name val="Arial Cyr"/>
      <charset val="204"/>
    </font>
    <font>
      <b/>
      <sz val="9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rgb="FF0070C0"/>
      <name val="Arial Cyr"/>
      <charset val="204"/>
    </font>
    <font>
      <b/>
      <sz val="10"/>
      <color rgb="FF0070C0"/>
      <name val="Arial Cyr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FF0000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b/>
      <sz val="9"/>
      <name val="Arial Cyr"/>
      <charset val="204"/>
    </font>
    <font>
      <b/>
      <sz val="12"/>
      <color theme="1"/>
      <name val="Arial Cyr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7030A0"/>
      <name val="Arial Cyr"/>
      <charset val="204"/>
    </font>
    <font>
      <b/>
      <sz val="10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i/>
      <sz val="9"/>
      <color theme="9" tint="-0.499984740745262"/>
      <name val="Arial Cyr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/>
    <xf numFmtId="0" fontId="24" fillId="0" borderId="0"/>
    <xf numFmtId="0" fontId="25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211">
    <xf numFmtId="0" fontId="0" fillId="0" borderId="0" xfId="0"/>
    <xf numFmtId="0" fontId="20" fillId="0" borderId="0" xfId="0" applyFont="1"/>
    <xf numFmtId="0" fontId="1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 applyAlignment="1">
      <alignment vertical="center" wrapText="1"/>
    </xf>
    <xf numFmtId="0" fontId="31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3" fillId="24" borderId="10" xfId="0" applyFont="1" applyFill="1" applyBorder="1" applyAlignment="1">
      <alignment vertical="top" wrapText="1"/>
    </xf>
    <xf numFmtId="0" fontId="32" fillId="24" borderId="0" xfId="0" applyFont="1" applyFill="1" applyAlignment="1">
      <alignment horizontal="center" vertical="top" wrapText="1"/>
    </xf>
    <xf numFmtId="0" fontId="23" fillId="0" borderId="0" xfId="0" applyFont="1"/>
    <xf numFmtId="0" fontId="34" fillId="0" borderId="0" xfId="0" applyFont="1" applyFill="1"/>
    <xf numFmtId="0" fontId="35" fillId="0" borderId="0" xfId="0" applyFont="1" applyFill="1" applyAlignment="1">
      <alignment vertical="center"/>
    </xf>
    <xf numFmtId="0" fontId="30" fillId="0" borderId="0" xfId="0" applyFont="1" applyFill="1"/>
    <xf numFmtId="0" fontId="38" fillId="24" borderId="0" xfId="0" applyFont="1" applyFill="1" applyAlignment="1">
      <alignment horizontal="center" vertical="center" wrapText="1"/>
    </xf>
    <xf numFmtId="164" fontId="39" fillId="24" borderId="11" xfId="0" applyNumberFormat="1" applyFont="1" applyFill="1" applyBorder="1" applyAlignment="1" applyProtection="1">
      <alignment vertical="top" wrapText="1"/>
    </xf>
    <xf numFmtId="164" fontId="37" fillId="24" borderId="11" xfId="0" applyNumberFormat="1" applyFont="1" applyFill="1" applyBorder="1" applyAlignment="1" applyProtection="1">
      <alignment vertical="top" wrapText="1"/>
    </xf>
    <xf numFmtId="0" fontId="41" fillId="24" borderId="10" xfId="0" applyFont="1" applyFill="1" applyBorder="1" applyAlignment="1">
      <alignment horizontal="center" vertical="top" wrapText="1"/>
    </xf>
    <xf numFmtId="49" fontId="41" fillId="24" borderId="11" xfId="0" applyNumberFormat="1" applyFont="1" applyFill="1" applyBorder="1" applyAlignment="1">
      <alignment horizontal="center" vertical="top" wrapText="1"/>
    </xf>
    <xf numFmtId="0" fontId="39" fillId="24" borderId="0" xfId="0" applyFont="1" applyFill="1"/>
    <xf numFmtId="164" fontId="41" fillId="24" borderId="0" xfId="0" applyNumberFormat="1" applyFont="1" applyFill="1" applyAlignment="1">
      <alignment vertical="top" wrapText="1"/>
    </xf>
    <xf numFmtId="164" fontId="41" fillId="24" borderId="0" xfId="0" applyNumberFormat="1" applyFont="1" applyFill="1" applyAlignment="1">
      <alignment horizontal="left" vertical="top" wrapText="1"/>
    </xf>
    <xf numFmtId="164" fontId="37" fillId="24" borderId="0" xfId="0" applyNumberFormat="1" applyFont="1" applyFill="1" applyAlignment="1">
      <alignment vertical="top" wrapText="1"/>
    </xf>
    <xf numFmtId="164" fontId="41" fillId="24" borderId="0" xfId="0" applyNumberFormat="1" applyFont="1" applyFill="1" applyAlignment="1">
      <alignment horizontal="left" vertical="top"/>
    </xf>
    <xf numFmtId="164" fontId="37" fillId="24" borderId="0" xfId="0" applyNumberFormat="1" applyFont="1" applyFill="1" applyAlignment="1">
      <alignment horizontal="left" vertical="top"/>
    </xf>
    <xf numFmtId="0" fontId="33" fillId="24" borderId="0" xfId="0" applyFont="1" applyFill="1" applyAlignment="1">
      <alignment horizontal="center" vertical="top" wrapText="1"/>
    </xf>
    <xf numFmtId="0" fontId="41" fillId="24" borderId="0" xfId="0" applyFont="1" applyFill="1" applyAlignment="1">
      <alignment horizontal="center" vertical="top" wrapText="1"/>
    </xf>
    <xf numFmtId="0" fontId="33" fillId="24" borderId="0" xfId="0" applyFont="1" applyFill="1" applyAlignment="1">
      <alignment vertical="top" wrapText="1"/>
    </xf>
    <xf numFmtId="0" fontId="32" fillId="24" borderId="11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0" fontId="41" fillId="24" borderId="11" xfId="0" applyNumberFormat="1" applyFont="1" applyFill="1" applyBorder="1" applyAlignment="1">
      <alignment horizontal="center" vertical="top" wrapText="1"/>
    </xf>
    <xf numFmtId="0" fontId="36" fillId="24" borderId="11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center" vertical="top" wrapText="1"/>
    </xf>
    <xf numFmtId="164" fontId="33" fillId="24" borderId="11" xfId="45" applyNumberFormat="1" applyFont="1" applyFill="1" applyBorder="1" applyAlignment="1" applyProtection="1">
      <alignment horizontal="right" vertical="top" wrapText="1"/>
    </xf>
    <xf numFmtId="0" fontId="46" fillId="0" borderId="0" xfId="0" applyFont="1" applyFill="1" applyAlignment="1">
      <alignment vertical="center"/>
    </xf>
    <xf numFmtId="0" fontId="39" fillId="24" borderId="0" xfId="0" applyFont="1" applyFill="1" applyAlignment="1">
      <alignment vertical="top"/>
    </xf>
    <xf numFmtId="0" fontId="32" fillId="24" borderId="0" xfId="0" applyFont="1" applyFill="1" applyBorder="1" applyAlignment="1">
      <alignment horizontal="right" vertical="top" wrapText="1"/>
    </xf>
    <xf numFmtId="164" fontId="37" fillId="24" borderId="0" xfId="0" applyNumberFormat="1" applyFont="1" applyFill="1" applyBorder="1" applyAlignment="1">
      <alignment vertical="top" wrapText="1"/>
    </xf>
    <xf numFmtId="0" fontId="46" fillId="24" borderId="0" xfId="0" applyFont="1" applyFill="1" applyAlignment="1">
      <alignment vertical="center"/>
    </xf>
    <xf numFmtId="0" fontId="41" fillId="24" borderId="10" xfId="0" applyFont="1" applyFill="1" applyBorder="1" applyAlignment="1">
      <alignment vertical="top" wrapText="1"/>
    </xf>
    <xf numFmtId="164" fontId="32" fillId="24" borderId="11" xfId="45" applyNumberFormat="1" applyFont="1" applyFill="1" applyBorder="1" applyAlignment="1" applyProtection="1">
      <alignment horizontal="right" vertical="top" wrapText="1"/>
    </xf>
    <xf numFmtId="0" fontId="41" fillId="24" borderId="0" xfId="0" applyFont="1" applyFill="1" applyBorder="1" applyAlignment="1">
      <alignment horizontal="center" vertical="top" wrapText="1"/>
    </xf>
    <xf numFmtId="164" fontId="37" fillId="24" borderId="10" xfId="0" applyNumberFormat="1" applyFont="1" applyFill="1" applyBorder="1" applyAlignment="1">
      <alignment vertical="top" wrapText="1"/>
    </xf>
    <xf numFmtId="0" fontId="45" fillId="24" borderId="0" xfId="0" applyFont="1" applyFill="1" applyAlignment="1">
      <alignment horizontal="center" vertical="top" wrapText="1"/>
    </xf>
    <xf numFmtId="0" fontId="41" fillId="24" borderId="11" xfId="0" applyFont="1" applyFill="1" applyBorder="1" applyAlignment="1">
      <alignment horizontal="center" vertical="top" wrapText="1"/>
    </xf>
    <xf numFmtId="164" fontId="41" fillId="24" borderId="11" xfId="0" applyNumberFormat="1" applyFont="1" applyFill="1" applyBorder="1" applyAlignment="1" applyProtection="1">
      <alignment vertical="top" wrapText="1"/>
    </xf>
    <xf numFmtId="0" fontId="48" fillId="0" borderId="0" xfId="0" applyFont="1"/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26" fillId="0" borderId="0" xfId="0" applyFont="1" applyFill="1"/>
    <xf numFmtId="0" fontId="32" fillId="26" borderId="10" xfId="0" applyFont="1" applyFill="1" applyBorder="1" applyAlignment="1">
      <alignment vertical="top" wrapText="1"/>
    </xf>
    <xf numFmtId="164" fontId="37" fillId="26" borderId="11" xfId="0" applyNumberFormat="1" applyFont="1" applyFill="1" applyBorder="1" applyAlignment="1" applyProtection="1">
      <alignment vertical="top" wrapText="1"/>
    </xf>
    <xf numFmtId="164" fontId="32" fillId="26" borderId="11" xfId="45" applyNumberFormat="1" applyFont="1" applyFill="1" applyBorder="1" applyAlignment="1" applyProtection="1">
      <alignment horizontal="right" vertical="top" wrapText="1"/>
    </xf>
    <xf numFmtId="0" fontId="32" fillId="27" borderId="10" xfId="0" applyFont="1" applyFill="1" applyBorder="1" applyAlignment="1">
      <alignment vertical="top" wrapText="1"/>
    </xf>
    <xf numFmtId="49" fontId="36" fillId="27" borderId="11" xfId="0" applyNumberFormat="1" applyFont="1" applyFill="1" applyBorder="1" applyAlignment="1">
      <alignment horizontal="center" vertical="top" wrapText="1"/>
    </xf>
    <xf numFmtId="164" fontId="49" fillId="27" borderId="11" xfId="0" applyNumberFormat="1" applyFont="1" applyFill="1" applyBorder="1" applyAlignment="1" applyProtection="1">
      <alignment vertical="top" wrapText="1"/>
    </xf>
    <xf numFmtId="164" fontId="32" fillId="27" borderId="11" xfId="45" applyNumberFormat="1" applyFont="1" applyFill="1" applyBorder="1" applyAlignment="1" applyProtection="1">
      <alignment horizontal="right" vertical="top" wrapText="1"/>
    </xf>
    <xf numFmtId="0" fontId="44" fillId="27" borderId="11" xfId="0" applyFont="1" applyFill="1" applyBorder="1" applyAlignment="1">
      <alignment vertical="top" wrapText="1"/>
    </xf>
    <xf numFmtId="0" fontId="36" fillId="27" borderId="11" xfId="0" applyFont="1" applyFill="1" applyBorder="1" applyAlignment="1">
      <alignment horizontal="center" vertical="top" wrapText="1"/>
    </xf>
    <xf numFmtId="164" fontId="37" fillId="27" borderId="11" xfId="0" applyNumberFormat="1" applyFont="1" applyFill="1" applyBorder="1" applyAlignment="1" applyProtection="1">
      <alignment vertical="top" wrapText="1"/>
    </xf>
    <xf numFmtId="0" fontId="32" fillId="27" borderId="11" xfId="0" applyFont="1" applyFill="1" applyBorder="1" applyAlignment="1">
      <alignment vertical="top" wrapText="1"/>
    </xf>
    <xf numFmtId="49" fontId="36" fillId="27" borderId="10" xfId="0" applyNumberFormat="1" applyFont="1" applyFill="1" applyBorder="1" applyAlignment="1">
      <alignment horizontal="center" vertical="top" wrapText="1"/>
    </xf>
    <xf numFmtId="0" fontId="49" fillId="27" borderId="11" xfId="0" applyFont="1" applyFill="1" applyBorder="1" applyAlignment="1">
      <alignment vertical="top" wrapText="1"/>
    </xf>
    <xf numFmtId="0" fontId="36" fillId="26" borderId="10" xfId="0" applyFont="1" applyFill="1" applyBorder="1" applyAlignment="1">
      <alignment horizontal="center" vertical="top" wrapText="1"/>
    </xf>
    <xf numFmtId="0" fontId="41" fillId="26" borderId="10" xfId="0" applyFont="1" applyFill="1" applyBorder="1" applyAlignment="1">
      <alignment horizontal="center" vertical="top" wrapText="1"/>
    </xf>
    <xf numFmtId="0" fontId="33" fillId="26" borderId="10" xfId="0" applyFont="1" applyFill="1" applyBorder="1" applyAlignment="1">
      <alignment vertical="top" wrapText="1"/>
    </xf>
    <xf numFmtId="164" fontId="39" fillId="26" borderId="11" xfId="0" applyNumberFormat="1" applyFont="1" applyFill="1" applyBorder="1" applyAlignment="1" applyProtection="1">
      <alignment vertical="top" wrapText="1"/>
    </xf>
    <xf numFmtId="164" fontId="32" fillId="26" borderId="11" xfId="0" applyNumberFormat="1" applyFont="1" applyFill="1" applyBorder="1" applyAlignment="1" applyProtection="1">
      <alignment vertical="top" wrapText="1"/>
    </xf>
    <xf numFmtId="0" fontId="51" fillId="26" borderId="10" xfId="0" applyFont="1" applyFill="1" applyBorder="1" applyAlignment="1">
      <alignment vertical="top" wrapText="1"/>
    </xf>
    <xf numFmtId="164" fontId="52" fillId="26" borderId="11" xfId="0" applyNumberFormat="1" applyFont="1" applyFill="1" applyBorder="1" applyAlignment="1" applyProtection="1">
      <alignment vertical="top" wrapText="1"/>
    </xf>
    <xf numFmtId="0" fontId="53" fillId="0" borderId="0" xfId="0" applyFont="1" applyFill="1"/>
    <xf numFmtId="49" fontId="41" fillId="27" borderId="11" xfId="0" applyNumberFormat="1" applyFont="1" applyFill="1" applyBorder="1" applyAlignment="1">
      <alignment horizontal="center" vertical="top" wrapText="1"/>
    </xf>
    <xf numFmtId="0" fontId="41" fillId="26" borderId="11" xfId="0" applyNumberFormat="1" applyFont="1" applyFill="1" applyBorder="1" applyAlignment="1">
      <alignment horizontal="center" vertical="top" wrapText="1"/>
    </xf>
    <xf numFmtId="4" fontId="37" fillId="24" borderId="0" xfId="0" applyNumberFormat="1" applyFont="1" applyFill="1" applyAlignment="1">
      <alignment vertical="top" wrapText="1"/>
    </xf>
    <xf numFmtId="0" fontId="41" fillId="27" borderId="11" xfId="0" applyFont="1" applyFill="1" applyBorder="1" applyAlignment="1">
      <alignment horizontal="center" vertical="top" wrapText="1"/>
    </xf>
    <xf numFmtId="0" fontId="55" fillId="27" borderId="11" xfId="0" applyFont="1" applyFill="1" applyBorder="1" applyAlignment="1">
      <alignment horizontal="center" vertical="top" wrapText="1"/>
    </xf>
    <xf numFmtId="49" fontId="41" fillId="26" borderId="11" xfId="0" applyNumberFormat="1" applyFont="1" applyFill="1" applyBorder="1" applyAlignment="1">
      <alignment horizontal="center" vertical="top" wrapText="1"/>
    </xf>
    <xf numFmtId="0" fontId="28" fillId="25" borderId="0" xfId="0" applyFont="1" applyFill="1"/>
    <xf numFmtId="164" fontId="32" fillId="27" borderId="11" xfId="0" applyNumberFormat="1" applyFont="1" applyFill="1" applyBorder="1" applyAlignment="1" applyProtection="1">
      <alignment vertical="top" wrapText="1"/>
    </xf>
    <xf numFmtId="164" fontId="33" fillId="24" borderId="11" xfId="0" applyNumberFormat="1" applyFont="1" applyFill="1" applyBorder="1" applyAlignment="1" applyProtection="1">
      <alignment vertical="top" wrapText="1"/>
    </xf>
    <xf numFmtId="0" fontId="32" fillId="28" borderId="10" xfId="0" applyFont="1" applyFill="1" applyBorder="1" applyAlignment="1">
      <alignment horizontal="right" vertical="top" wrapText="1"/>
    </xf>
    <xf numFmtId="0" fontId="41" fillId="28" borderId="10" xfId="0" applyFont="1" applyFill="1" applyBorder="1" applyAlignment="1">
      <alignment horizontal="center" vertical="top" wrapText="1"/>
    </xf>
    <xf numFmtId="164" fontId="37" fillId="28" borderId="10" xfId="0" applyNumberFormat="1" applyFont="1" applyFill="1" applyBorder="1" applyAlignment="1">
      <alignment vertical="top" wrapText="1"/>
    </xf>
    <xf numFmtId="0" fontId="41" fillId="24" borderId="0" xfId="0" applyFont="1" applyFill="1" applyAlignment="1">
      <alignment horizontal="right" vertical="top" wrapText="1"/>
    </xf>
    <xf numFmtId="4" fontId="36" fillId="24" borderId="0" xfId="0" applyNumberFormat="1" applyFont="1" applyFill="1" applyAlignment="1">
      <alignment vertical="top" wrapText="1"/>
    </xf>
    <xf numFmtId="0" fontId="56" fillId="0" borderId="0" xfId="0" applyFont="1"/>
    <xf numFmtId="0" fontId="55" fillId="0" borderId="0" xfId="0" applyFont="1" applyAlignment="1"/>
    <xf numFmtId="0" fontId="55" fillId="0" borderId="0" xfId="0" applyFont="1" applyAlignment="1">
      <alignment vertical="top"/>
    </xf>
    <xf numFmtId="0" fontId="33" fillId="0" borderId="10" xfId="0" applyFont="1" applyFill="1" applyBorder="1" applyAlignment="1">
      <alignment vertical="top" wrapText="1"/>
    </xf>
    <xf numFmtId="49" fontId="41" fillId="0" borderId="11" xfId="0" applyNumberFormat="1" applyFont="1" applyFill="1" applyBorder="1" applyAlignment="1">
      <alignment horizontal="center" vertical="top" wrapText="1"/>
    </xf>
    <xf numFmtId="0" fontId="41" fillId="0" borderId="11" xfId="0" applyNumberFormat="1" applyFont="1" applyFill="1" applyBorder="1" applyAlignment="1">
      <alignment horizontal="center" vertical="top" wrapText="1"/>
    </xf>
    <xf numFmtId="0" fontId="20" fillId="0" borderId="0" xfId="36" applyFont="1" applyProtection="1">
      <protection hidden="1"/>
    </xf>
    <xf numFmtId="0" fontId="20" fillId="0" borderId="0" xfId="36" applyFont="1"/>
    <xf numFmtId="0" fontId="20" fillId="0" borderId="0" xfId="36" applyNumberFormat="1" applyFont="1" applyFill="1" applyAlignment="1" applyProtection="1">
      <alignment horizontal="centerContinuous"/>
      <protection hidden="1"/>
    </xf>
    <xf numFmtId="0" fontId="20" fillId="0" borderId="13" xfId="36" applyNumberFormat="1" applyFont="1" applyFill="1" applyBorder="1" applyAlignment="1" applyProtection="1">
      <alignment horizontal="right"/>
      <protection hidden="1"/>
    </xf>
    <xf numFmtId="0" fontId="48" fillId="0" borderId="13" xfId="36" applyNumberFormat="1" applyFont="1" applyFill="1" applyBorder="1" applyAlignment="1" applyProtection="1">
      <alignment horizontal="center" vertical="center"/>
      <protection hidden="1"/>
    </xf>
    <xf numFmtId="0" fontId="48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48" fillId="0" borderId="11" xfId="36" applyNumberFormat="1" applyFont="1" applyFill="1" applyBorder="1" applyAlignment="1" applyProtection="1">
      <alignment horizontal="center" vertical="center" wrapText="1"/>
      <protection hidden="1"/>
    </xf>
    <xf numFmtId="0" fontId="48" fillId="0" borderId="14" xfId="36" applyNumberFormat="1" applyFont="1" applyFill="1" applyBorder="1" applyAlignment="1" applyProtection="1">
      <alignment horizontal="center" vertical="center" wrapText="1"/>
      <protection hidden="1"/>
    </xf>
    <xf numFmtId="0" fontId="48" fillId="0" borderId="10" xfId="36" applyFont="1" applyBorder="1" applyAlignment="1" applyProtection="1">
      <alignment horizontal="center" vertical="center" wrapText="1"/>
      <protection hidden="1"/>
    </xf>
    <xf numFmtId="0" fontId="48" fillId="0" borderId="17" xfId="36" applyNumberFormat="1" applyFont="1" applyFill="1" applyBorder="1" applyAlignment="1" applyProtection="1">
      <alignment horizontal="center" vertical="center"/>
      <protection hidden="1"/>
    </xf>
    <xf numFmtId="0" fontId="48" fillId="0" borderId="14" xfId="36" applyNumberFormat="1" applyFont="1" applyFill="1" applyBorder="1" applyAlignment="1" applyProtection="1">
      <alignment horizontal="center" vertical="center"/>
      <protection hidden="1"/>
    </xf>
    <xf numFmtId="0" fontId="48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48" fillId="0" borderId="10" xfId="36" applyNumberFormat="1" applyFont="1" applyFill="1" applyBorder="1" applyAlignment="1" applyProtection="1">
      <alignment horizontal="center"/>
      <protection hidden="1"/>
    </xf>
    <xf numFmtId="0" fontId="48" fillId="0" borderId="10" xfId="36" applyFont="1" applyBorder="1" applyAlignment="1" applyProtection="1">
      <alignment horizontal="center"/>
      <protection hidden="1"/>
    </xf>
    <xf numFmtId="166" fontId="60" fillId="0" borderId="10" xfId="36" applyNumberFormat="1" applyFont="1" applyFill="1" applyBorder="1" applyAlignment="1" applyProtection="1">
      <alignment horizontal="center"/>
      <protection hidden="1"/>
    </xf>
    <xf numFmtId="167" fontId="60" fillId="0" borderId="10" xfId="36" applyNumberFormat="1" applyFont="1" applyFill="1" applyBorder="1" applyAlignment="1" applyProtection="1">
      <protection hidden="1"/>
    </xf>
    <xf numFmtId="168" fontId="60" fillId="0" borderId="10" xfId="36" applyNumberFormat="1" applyFont="1" applyFill="1" applyBorder="1" applyAlignment="1" applyProtection="1">
      <protection hidden="1"/>
    </xf>
    <xf numFmtId="169" fontId="60" fillId="0" borderId="10" xfId="36" applyNumberFormat="1" applyFont="1" applyFill="1" applyBorder="1" applyAlignment="1" applyProtection="1">
      <protection hidden="1"/>
    </xf>
    <xf numFmtId="170" fontId="20" fillId="0" borderId="10" xfId="36" applyNumberFormat="1" applyFont="1" applyBorder="1" applyProtection="1">
      <protection hidden="1"/>
    </xf>
    <xf numFmtId="166" fontId="61" fillId="0" borderId="10" xfId="36" applyNumberFormat="1" applyFont="1" applyFill="1" applyBorder="1" applyAlignment="1" applyProtection="1">
      <alignment horizontal="center"/>
      <protection hidden="1"/>
    </xf>
    <xf numFmtId="168" fontId="61" fillId="0" borderId="10" xfId="36" applyNumberFormat="1" applyFont="1" applyFill="1" applyBorder="1" applyAlignment="1" applyProtection="1">
      <protection hidden="1"/>
    </xf>
    <xf numFmtId="169" fontId="61" fillId="0" borderId="10" xfId="36" applyNumberFormat="1" applyFont="1" applyFill="1" applyBorder="1" applyAlignment="1" applyProtection="1">
      <protection hidden="1"/>
    </xf>
    <xf numFmtId="165" fontId="60" fillId="0" borderId="10" xfId="36" applyNumberFormat="1" applyFont="1" applyFill="1" applyBorder="1" applyAlignment="1" applyProtection="1">
      <alignment wrapText="1"/>
      <protection hidden="1"/>
    </xf>
    <xf numFmtId="0" fontId="61" fillId="0" borderId="10" xfId="36" applyNumberFormat="1" applyFont="1" applyFill="1" applyBorder="1" applyAlignment="1" applyProtection="1">
      <protection hidden="1"/>
    </xf>
    <xf numFmtId="171" fontId="61" fillId="0" borderId="10" xfId="36" applyNumberFormat="1" applyFont="1" applyFill="1" applyBorder="1" applyAlignment="1" applyProtection="1">
      <protection hidden="1"/>
    </xf>
    <xf numFmtId="172" fontId="61" fillId="0" borderId="10" xfId="36" applyNumberFormat="1" applyFont="1" applyFill="1" applyBorder="1" applyAlignment="1" applyProtection="1">
      <protection hidden="1"/>
    </xf>
    <xf numFmtId="170" fontId="48" fillId="0" borderId="10" xfId="36" applyNumberFormat="1" applyFont="1" applyBorder="1" applyProtection="1">
      <protection hidden="1"/>
    </xf>
    <xf numFmtId="0" fontId="48" fillId="0" borderId="0" xfId="36" applyFont="1" applyProtection="1">
      <protection hidden="1"/>
    </xf>
    <xf numFmtId="0" fontId="48" fillId="0" borderId="0" xfId="36" applyFont="1"/>
    <xf numFmtId="0" fontId="60" fillId="0" borderId="10" xfId="36" applyNumberFormat="1" applyFont="1" applyFill="1" applyBorder="1" applyAlignment="1" applyProtection="1">
      <protection hidden="1"/>
    </xf>
    <xf numFmtId="0" fontId="61" fillId="0" borderId="10" xfId="36" applyNumberFormat="1" applyFont="1" applyFill="1" applyBorder="1" applyAlignment="1" applyProtection="1">
      <alignment horizontal="center"/>
      <protection hidden="1"/>
    </xf>
    <xf numFmtId="0" fontId="20" fillId="0" borderId="10" xfId="36" applyNumberFormat="1" applyFont="1" applyFill="1" applyBorder="1" applyAlignment="1" applyProtection="1">
      <protection hidden="1"/>
    </xf>
    <xf numFmtId="0" fontId="20" fillId="0" borderId="10" xfId="36" applyFont="1" applyBorder="1" applyProtection="1">
      <protection hidden="1"/>
    </xf>
    <xf numFmtId="0" fontId="20" fillId="0" borderId="0" xfId="36" applyFont="1" applyBorder="1" applyProtection="1">
      <protection hidden="1"/>
    </xf>
    <xf numFmtId="0" fontId="60" fillId="0" borderId="0" xfId="36" applyFont="1" applyProtection="1">
      <protection hidden="1"/>
    </xf>
    <xf numFmtId="0" fontId="60" fillId="0" borderId="0" xfId="36" applyFont="1"/>
    <xf numFmtId="0" fontId="62" fillId="0" borderId="0" xfId="36" applyNumberFormat="1" applyFont="1" applyFill="1" applyAlignment="1" applyProtection="1">
      <alignment wrapText="1"/>
      <protection hidden="1"/>
    </xf>
    <xf numFmtId="0" fontId="63" fillId="0" borderId="0" xfId="36" applyNumberFormat="1" applyFont="1" applyFill="1" applyAlignment="1" applyProtection="1">
      <protection hidden="1"/>
    </xf>
    <xf numFmtId="0" fontId="59" fillId="0" borderId="0" xfId="36" applyFont="1" applyProtection="1">
      <protection hidden="1"/>
    </xf>
    <xf numFmtId="0" fontId="59" fillId="0" borderId="0" xfId="36" applyFont="1"/>
    <xf numFmtId="0" fontId="64" fillId="0" borderId="0" xfId="36" applyNumberFormat="1" applyFont="1" applyFill="1" applyAlignment="1" applyProtection="1">
      <alignment horizontal="centerContinuous"/>
      <protection hidden="1"/>
    </xf>
    <xf numFmtId="0" fontId="59" fillId="0" borderId="0" xfId="36" applyNumberFormat="1" applyFont="1" applyFill="1" applyAlignment="1" applyProtection="1">
      <protection hidden="1"/>
    </xf>
    <xf numFmtId="0" fontId="65" fillId="0" borderId="0" xfId="36" applyNumberFormat="1" applyFont="1" applyFill="1" applyAlignment="1" applyProtection="1">
      <alignment horizontal="centerContinuous"/>
      <protection hidden="1"/>
    </xf>
    <xf numFmtId="0" fontId="65" fillId="0" borderId="0" xfId="36" applyNumberFormat="1" applyFont="1" applyFill="1" applyAlignment="1" applyProtection="1">
      <alignment horizontal="center"/>
      <protection hidden="1"/>
    </xf>
    <xf numFmtId="0" fontId="23" fillId="0" borderId="0" xfId="36" applyNumberFormat="1" applyFont="1" applyFill="1" applyAlignment="1" applyProtection="1">
      <protection hidden="1"/>
    </xf>
    <xf numFmtId="0" fontId="23" fillId="0" borderId="0" xfId="36" applyFont="1" applyProtection="1">
      <protection hidden="1"/>
    </xf>
    <xf numFmtId="0" fontId="23" fillId="0" borderId="0" xfId="36" applyFont="1"/>
    <xf numFmtId="0" fontId="61" fillId="0" borderId="0" xfId="36" applyNumberFormat="1" applyFont="1" applyFill="1" applyAlignment="1" applyProtection="1">
      <alignment horizontal="centerContinuous"/>
      <protection hidden="1"/>
    </xf>
    <xf numFmtId="0" fontId="60" fillId="0" borderId="0" xfId="36" applyNumberFormat="1" applyFont="1" applyFill="1" applyAlignment="1" applyProtection="1">
      <protection hidden="1"/>
    </xf>
    <xf numFmtId="0" fontId="60" fillId="0" borderId="20" xfId="36" applyFont="1" applyBorder="1" applyProtection="1">
      <protection hidden="1"/>
    </xf>
    <xf numFmtId="0" fontId="66" fillId="0" borderId="0" xfId="36" applyNumberFormat="1" applyFont="1" applyFill="1" applyBorder="1" applyAlignment="1" applyProtection="1">
      <alignment horizontal="right"/>
      <protection hidden="1"/>
    </xf>
    <xf numFmtId="0" fontId="60" fillId="0" borderId="0" xfId="36" applyFont="1" applyBorder="1" applyProtection="1">
      <protection hidden="1"/>
    </xf>
    <xf numFmtId="0" fontId="20" fillId="0" borderId="0" xfId="36" applyNumberFormat="1" applyFont="1" applyFill="1" applyBorder="1" applyAlignment="1" applyProtection="1">
      <alignment horizontal="left" vertical="center"/>
      <protection hidden="1"/>
    </xf>
    <xf numFmtId="0" fontId="67" fillId="0" borderId="21" xfId="36" applyNumberFormat="1" applyFont="1" applyFill="1" applyBorder="1" applyAlignment="1" applyProtection="1">
      <alignment horizontal="center" vertical="center" wrapText="1"/>
      <protection hidden="1"/>
    </xf>
    <xf numFmtId="0" fontId="67" fillId="0" borderId="22" xfId="36" applyNumberFormat="1" applyFont="1" applyFill="1" applyBorder="1" applyAlignment="1" applyProtection="1">
      <alignment horizontal="center" vertical="center" wrapText="1"/>
      <protection hidden="1"/>
    </xf>
    <xf numFmtId="0" fontId="60" fillId="0" borderId="23" xfId="36" applyFont="1" applyBorder="1" applyProtection="1">
      <protection hidden="1"/>
    </xf>
    <xf numFmtId="0" fontId="60" fillId="0" borderId="24" xfId="36" applyFont="1" applyBorder="1" applyProtection="1">
      <protection hidden="1"/>
    </xf>
    <xf numFmtId="0" fontId="60" fillId="0" borderId="25" xfId="36" applyFont="1" applyBorder="1" applyProtection="1">
      <protection hidden="1"/>
    </xf>
    <xf numFmtId="0" fontId="66" fillId="0" borderId="0" xfId="36" applyNumberFormat="1" applyFont="1" applyFill="1" applyAlignment="1" applyProtection="1">
      <alignment horizontal="center"/>
      <protection hidden="1"/>
    </xf>
    <xf numFmtId="0" fontId="66" fillId="0" borderId="23" xfId="36" applyFont="1" applyBorder="1" applyAlignment="1" applyProtection="1">
      <alignment horizontal="center"/>
      <protection hidden="1"/>
    </xf>
    <xf numFmtId="0" fontId="66" fillId="0" borderId="24" xfId="36" applyFont="1" applyBorder="1" applyAlignment="1" applyProtection="1">
      <alignment horizontal="center"/>
      <protection hidden="1"/>
    </xf>
    <xf numFmtId="0" fontId="66" fillId="0" borderId="25" xfId="36" applyFont="1" applyBorder="1" applyAlignment="1" applyProtection="1">
      <alignment horizontal="center"/>
      <protection hidden="1"/>
    </xf>
    <xf numFmtId="0" fontId="65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36" applyFont="1" applyAlignment="1" applyProtection="1">
      <alignment horizontal="center"/>
      <protection hidden="1"/>
    </xf>
    <xf numFmtId="0" fontId="65" fillId="0" borderId="10" xfId="36" applyNumberFormat="1" applyFont="1" applyFill="1" applyBorder="1" applyAlignment="1" applyProtection="1">
      <alignment horizontal="center"/>
      <protection hidden="1"/>
    </xf>
    <xf numFmtId="0" fontId="66" fillId="0" borderId="0" xfId="36" applyFont="1" applyAlignment="1">
      <alignment horizontal="center"/>
    </xf>
    <xf numFmtId="0" fontId="65" fillId="0" borderId="10" xfId="36" applyNumberFormat="1" applyFont="1" applyFill="1" applyBorder="1" applyAlignment="1" applyProtection="1">
      <alignment wrapText="1"/>
      <protection hidden="1"/>
    </xf>
    <xf numFmtId="164" fontId="65" fillId="0" borderId="10" xfId="36" applyNumberFormat="1" applyFont="1" applyFill="1" applyBorder="1" applyAlignment="1" applyProtection="1">
      <alignment horizontal="right"/>
      <protection hidden="1"/>
    </xf>
    <xf numFmtId="0" fontId="62" fillId="0" borderId="26" xfId="36" applyNumberFormat="1" applyFont="1" applyFill="1" applyBorder="1" applyAlignment="1" applyProtection="1">
      <alignment wrapText="1"/>
      <protection hidden="1"/>
    </xf>
    <xf numFmtId="0" fontId="62" fillId="0" borderId="27" xfId="36" applyNumberFormat="1" applyFont="1" applyFill="1" applyBorder="1" applyAlignment="1" applyProtection="1">
      <alignment wrapText="1"/>
      <protection hidden="1"/>
    </xf>
    <xf numFmtId="0" fontId="23" fillId="0" borderId="10" xfId="36" applyNumberFormat="1" applyFont="1" applyFill="1" applyBorder="1" applyAlignment="1" applyProtection="1">
      <alignment wrapText="1"/>
      <protection hidden="1"/>
    </xf>
    <xf numFmtId="0" fontId="23" fillId="0" borderId="10" xfId="36" applyNumberFormat="1" applyFont="1" applyFill="1" applyBorder="1" applyAlignment="1" applyProtection="1">
      <alignment horizontal="center"/>
      <protection hidden="1"/>
    </xf>
    <xf numFmtId="164" fontId="23" fillId="0" borderId="10" xfId="36" applyNumberFormat="1" applyFont="1" applyFill="1" applyBorder="1" applyAlignment="1" applyProtection="1">
      <alignment horizontal="right"/>
      <protection hidden="1"/>
    </xf>
    <xf numFmtId="0" fontId="23" fillId="0" borderId="10" xfId="36" applyNumberFormat="1" applyFont="1" applyFill="1" applyBorder="1" applyAlignment="1" applyProtection="1">
      <alignment vertical="top" wrapText="1"/>
      <protection hidden="1"/>
    </xf>
    <xf numFmtId="164" fontId="65" fillId="0" borderId="10" xfId="36" applyNumberFormat="1" applyFont="1" applyBorder="1" applyAlignment="1" applyProtection="1">
      <alignment horizontal="right"/>
      <protection hidden="1"/>
    </xf>
    <xf numFmtId="0" fontId="68" fillId="0" borderId="0" xfId="36" applyNumberFormat="1" applyFont="1" applyFill="1" applyAlignment="1" applyProtection="1">
      <alignment horizontal="left"/>
      <protection hidden="1"/>
    </xf>
    <xf numFmtId="0" fontId="68" fillId="0" borderId="0" xfId="36" applyNumberFormat="1" applyFont="1" applyFill="1" applyAlignment="1" applyProtection="1">
      <protection hidden="1"/>
    </xf>
    <xf numFmtId="0" fontId="67" fillId="0" borderId="0" xfId="36" applyNumberFormat="1" applyFont="1" applyFill="1" applyAlignment="1" applyProtection="1">
      <alignment horizontal="left" wrapText="1"/>
      <protection hidden="1"/>
    </xf>
    <xf numFmtId="0" fontId="67" fillId="0" borderId="0" xfId="36" applyNumberFormat="1" applyFont="1" applyFill="1" applyAlignment="1" applyProtection="1">
      <protection hidden="1"/>
    </xf>
    <xf numFmtId="0" fontId="62" fillId="0" borderId="0" xfId="36" applyNumberFormat="1" applyFont="1" applyFill="1" applyAlignment="1" applyProtection="1">
      <alignment horizontal="center"/>
      <protection hidden="1"/>
    </xf>
    <xf numFmtId="0" fontId="68" fillId="0" borderId="0" xfId="36" applyNumberFormat="1" applyFont="1" applyFill="1" applyAlignment="1" applyProtection="1">
      <alignment horizontal="center"/>
      <protection hidden="1"/>
    </xf>
    <xf numFmtId="0" fontId="62" fillId="0" borderId="0" xfId="36" applyNumberFormat="1" applyFont="1" applyFill="1" applyAlignment="1" applyProtection="1">
      <alignment vertical="top"/>
      <protection hidden="1"/>
    </xf>
    <xf numFmtId="0" fontId="62" fillId="0" borderId="0" xfId="36" applyNumberFormat="1" applyFont="1" applyFill="1" applyAlignment="1" applyProtection="1">
      <alignment horizontal="center" vertical="top"/>
      <protection hidden="1"/>
    </xf>
    <xf numFmtId="0" fontId="48" fillId="0" borderId="12" xfId="36" applyFont="1" applyBorder="1" applyAlignment="1" applyProtection="1">
      <alignment horizontal="center" vertical="center" wrapText="1"/>
      <protection hidden="1"/>
    </xf>
    <xf numFmtId="0" fontId="48" fillId="0" borderId="11" xfId="36" applyFont="1" applyBorder="1" applyAlignment="1" applyProtection="1">
      <alignment horizontal="center" vertical="center" wrapText="1"/>
      <protection hidden="1"/>
    </xf>
    <xf numFmtId="0" fontId="57" fillId="24" borderId="0" xfId="0" applyFont="1" applyFill="1" applyAlignment="1">
      <alignment horizontal="center" wrapText="1"/>
    </xf>
    <xf numFmtId="0" fontId="44" fillId="24" borderId="0" xfId="0" applyFont="1" applyFill="1" applyAlignment="1">
      <alignment horizontal="center" vertical="top" wrapText="1"/>
    </xf>
    <xf numFmtId="0" fontId="39" fillId="24" borderId="10" xfId="0" applyFont="1" applyFill="1" applyBorder="1" applyAlignment="1">
      <alignment horizontal="center" vertical="top" wrapText="1"/>
    </xf>
    <xf numFmtId="165" fontId="60" fillId="0" borderId="10" xfId="36" applyNumberFormat="1" applyFont="1" applyFill="1" applyBorder="1" applyAlignment="1" applyProtection="1">
      <alignment wrapText="1"/>
      <protection hidden="1"/>
    </xf>
    <xf numFmtId="0" fontId="58" fillId="0" borderId="0" xfId="36" applyNumberFormat="1" applyFont="1" applyFill="1" applyAlignment="1" applyProtection="1">
      <alignment horizontal="center" vertical="center" wrapText="1"/>
      <protection hidden="1"/>
    </xf>
    <xf numFmtId="0" fontId="59" fillId="0" borderId="0" xfId="36" applyNumberFormat="1" applyFont="1" applyFill="1" applyAlignment="1" applyProtection="1">
      <alignment horizontal="center" vertical="center" wrapText="1"/>
      <protection hidden="1"/>
    </xf>
    <xf numFmtId="0" fontId="48" fillId="0" borderId="10" xfId="36" applyNumberFormat="1" applyFont="1" applyFill="1" applyBorder="1" applyAlignment="1" applyProtection="1">
      <alignment horizontal="center" vertical="center"/>
      <protection hidden="1"/>
    </xf>
    <xf numFmtId="0" fontId="48" fillId="0" borderId="15" xfId="36" applyNumberFormat="1" applyFont="1" applyFill="1" applyBorder="1" applyAlignment="1" applyProtection="1">
      <alignment horizontal="center" vertical="center"/>
      <protection hidden="1"/>
    </xf>
    <xf numFmtId="0" fontId="48" fillId="0" borderId="16" xfId="36" applyNumberFormat="1" applyFont="1" applyFill="1" applyBorder="1" applyAlignment="1" applyProtection="1">
      <alignment horizontal="center" vertical="center"/>
      <protection hidden="1"/>
    </xf>
    <xf numFmtId="165" fontId="60" fillId="0" borderId="15" xfId="36" applyNumberFormat="1" applyFont="1" applyFill="1" applyBorder="1" applyAlignment="1" applyProtection="1">
      <alignment vertical="top" wrapText="1"/>
      <protection hidden="1"/>
    </xf>
    <xf numFmtId="165" fontId="60" fillId="0" borderId="16" xfId="36" applyNumberFormat="1" applyFont="1" applyFill="1" applyBorder="1" applyAlignment="1" applyProtection="1">
      <alignment vertical="top" wrapText="1"/>
      <protection hidden="1"/>
    </xf>
    <xf numFmtId="165" fontId="60" fillId="0" borderId="19" xfId="36" applyNumberFormat="1" applyFont="1" applyFill="1" applyBorder="1" applyAlignment="1" applyProtection="1">
      <alignment vertical="top" wrapText="1"/>
      <protection hidden="1"/>
    </xf>
    <xf numFmtId="165" fontId="61" fillId="0" borderId="10" xfId="36" applyNumberFormat="1" applyFont="1" applyFill="1" applyBorder="1" applyAlignment="1" applyProtection="1">
      <alignment wrapText="1"/>
      <protection hidden="1"/>
    </xf>
    <xf numFmtId="165" fontId="60" fillId="0" borderId="15" xfId="36" applyNumberFormat="1" applyFont="1" applyFill="1" applyBorder="1" applyAlignment="1" applyProtection="1">
      <alignment horizontal="left" wrapText="1"/>
      <protection hidden="1"/>
    </xf>
    <xf numFmtId="165" fontId="60" fillId="0" borderId="16" xfId="36" applyNumberFormat="1" applyFont="1" applyFill="1" applyBorder="1" applyAlignment="1" applyProtection="1">
      <alignment horizontal="left" wrapText="1"/>
      <protection hidden="1"/>
    </xf>
    <xf numFmtId="165" fontId="60" fillId="0" borderId="19" xfId="36" applyNumberFormat="1" applyFont="1" applyFill="1" applyBorder="1" applyAlignment="1" applyProtection="1">
      <alignment horizontal="left" wrapText="1"/>
      <protection hidden="1"/>
    </xf>
    <xf numFmtId="0" fontId="61" fillId="0" borderId="15" xfId="36" applyNumberFormat="1" applyFont="1" applyFill="1" applyBorder="1" applyAlignment="1" applyProtection="1">
      <alignment horizontal="left"/>
      <protection hidden="1"/>
    </xf>
    <xf numFmtId="0" fontId="61" fillId="0" borderId="16" xfId="36" applyNumberFormat="1" applyFont="1" applyFill="1" applyBorder="1" applyAlignment="1" applyProtection="1">
      <alignment horizontal="left"/>
      <protection hidden="1"/>
    </xf>
    <xf numFmtId="0" fontId="61" fillId="0" borderId="19" xfId="36" applyNumberFormat="1" applyFont="1" applyFill="1" applyBorder="1" applyAlignment="1" applyProtection="1">
      <alignment horizontal="left"/>
      <protection hidden="1"/>
    </xf>
    <xf numFmtId="0" fontId="64" fillId="0" borderId="0" xfId="36" applyNumberFormat="1" applyFont="1" applyFill="1" applyAlignment="1" applyProtection="1">
      <alignment horizontal="center" wrapText="1"/>
      <protection hidden="1"/>
    </xf>
    <xf numFmtId="0" fontId="65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36" applyFont="1" applyFill="1" applyBorder="1" applyAlignment="1" applyProtection="1">
      <alignment horizontal="center" vertical="center" wrapText="1"/>
      <protection hidden="1"/>
    </xf>
    <xf numFmtId="0" fontId="65" fillId="0" borderId="15" xfId="36" applyNumberFormat="1" applyFont="1" applyFill="1" applyBorder="1" applyAlignment="1" applyProtection="1">
      <alignment horizontal="center" vertical="center" wrapText="1"/>
      <protection hidden="1"/>
    </xf>
    <xf numFmtId="0" fontId="23" fillId="0" borderId="15" xfId="36" applyFont="1" applyFill="1" applyBorder="1" applyAlignment="1" applyProtection="1">
      <alignment horizontal="center" vertical="center" wrapText="1"/>
      <protection hidden="1"/>
    </xf>
    <xf numFmtId="0" fontId="62" fillId="0" borderId="26" xfId="36" applyNumberFormat="1" applyFont="1" applyFill="1" applyBorder="1" applyAlignment="1" applyProtection="1">
      <alignment wrapText="1"/>
      <protection hidden="1"/>
    </xf>
    <xf numFmtId="0" fontId="62" fillId="0" borderId="27" xfId="36" applyNumberFormat="1" applyFont="1" applyFill="1" applyBorder="1" applyAlignment="1" applyProtection="1">
      <alignment wrapText="1"/>
      <protection hidden="1"/>
    </xf>
    <xf numFmtId="164" fontId="65" fillId="0" borderId="10" xfId="36" applyNumberFormat="1" applyFont="1" applyFill="1" applyBorder="1" applyAlignment="1" applyProtection="1">
      <alignment horizontal="right"/>
      <protection hidden="1"/>
    </xf>
    <xf numFmtId="164" fontId="23" fillId="0" borderId="10" xfId="36" applyNumberFormat="1" applyFont="1" applyFill="1" applyBorder="1" applyAlignment="1" applyProtection="1">
      <alignment horizontal="right"/>
      <protection hidden="1"/>
    </xf>
    <xf numFmtId="0" fontId="62" fillId="0" borderId="19" xfId="36" applyNumberFormat="1" applyFont="1" applyFill="1" applyBorder="1" applyAlignment="1" applyProtection="1">
      <alignment wrapText="1"/>
      <protection hidden="1"/>
    </xf>
    <xf numFmtId="0" fontId="62" fillId="0" borderId="16" xfId="36" applyNumberFormat="1" applyFont="1" applyFill="1" applyBorder="1" applyAlignment="1" applyProtection="1">
      <alignment wrapText="1"/>
      <protection hidden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6"/>
    <cellStyle name="Обычный 2 2" xfId="36"/>
    <cellStyle name="Обычный 2 3" xfId="37"/>
    <cellStyle name="Обычный 2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5" builtinId="3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showGridLines="0" showZeros="0" tabSelected="1" view="pageBreakPreview" zoomScaleNormal="100" zoomScaleSheetLayoutView="100" workbookViewId="0">
      <selection activeCell="D22" sqref="D22"/>
    </sheetView>
  </sheetViews>
  <sheetFormatPr defaultRowHeight="14.25" outlineLevelRow="1" outlineLevelCol="1"/>
  <cols>
    <col min="1" max="1" width="49.42578125" style="30" customWidth="1"/>
    <col min="2" max="2" width="17.5703125" style="29" customWidth="1"/>
    <col min="3" max="3" width="12.85546875" style="25" customWidth="1" outlineLevel="1"/>
    <col min="4" max="4" width="12.42578125" style="25" customWidth="1" outlineLevel="1"/>
    <col min="5" max="5" width="10.85546875" style="25" customWidth="1" outlineLevel="1"/>
  </cols>
  <sheetData>
    <row r="1" spans="1:5" s="1" customFormat="1" ht="2.4500000000000002" customHeight="1">
      <c r="A1" s="22"/>
      <c r="B1" s="24"/>
      <c r="C1" s="25"/>
      <c r="D1" s="25"/>
      <c r="E1" s="25"/>
    </row>
    <row r="2" spans="1:5" s="1" customFormat="1" ht="17.45" hidden="1" customHeight="1">
      <c r="A2" s="22"/>
      <c r="B2" s="26"/>
      <c r="C2" s="27"/>
      <c r="D2" s="27"/>
      <c r="E2" s="27"/>
    </row>
    <row r="3" spans="1:5" s="1" customFormat="1" ht="17.45" hidden="1" customHeight="1">
      <c r="A3" s="22"/>
      <c r="B3" s="24"/>
      <c r="C3" s="25"/>
      <c r="D3" s="25"/>
      <c r="E3" s="25"/>
    </row>
    <row r="4" spans="1:5" s="1" customFormat="1" ht="17.45" hidden="1" customHeight="1">
      <c r="A4" s="22"/>
      <c r="B4" s="24"/>
      <c r="C4" s="25"/>
      <c r="D4" s="25"/>
      <c r="E4" s="25"/>
    </row>
    <row r="5" spans="1:5" s="1" customFormat="1" ht="17.45" hidden="1" customHeight="1">
      <c r="A5" s="22"/>
      <c r="B5" s="24"/>
      <c r="C5" s="25"/>
      <c r="D5" s="25"/>
      <c r="E5" s="25"/>
    </row>
    <row r="6" spans="1:5" s="1" customFormat="1" ht="17.45" hidden="1" customHeight="1">
      <c r="A6" s="28"/>
      <c r="B6" s="29"/>
      <c r="C6" s="25"/>
      <c r="D6" s="25"/>
      <c r="E6" s="25"/>
    </row>
    <row r="7" spans="1:5" s="1" customFormat="1" ht="17.45" hidden="1" customHeight="1">
      <c r="A7" s="12"/>
      <c r="B7" s="23"/>
      <c r="C7" s="40"/>
      <c r="D7" s="40"/>
      <c r="E7" s="40"/>
    </row>
    <row r="8" spans="1:5" s="1" customFormat="1" ht="31.9" customHeight="1">
      <c r="A8" s="182" t="s">
        <v>303</v>
      </c>
      <c r="B8" s="182"/>
      <c r="C8" s="182"/>
      <c r="D8" s="182"/>
    </row>
    <row r="9" spans="1:5" s="1" customFormat="1" ht="4.9000000000000004" customHeight="1">
      <c r="A9" s="182"/>
      <c r="B9" s="182"/>
      <c r="C9" s="182"/>
      <c r="D9" s="182"/>
    </row>
    <row r="10" spans="1:5" s="13" customFormat="1" ht="16.899999999999999" customHeight="1">
      <c r="A10" s="181" t="s">
        <v>183</v>
      </c>
      <c r="B10" s="181"/>
      <c r="C10" s="181"/>
      <c r="D10" s="181"/>
      <c r="E10" s="181"/>
    </row>
    <row r="11" spans="1:5" s="13" customFormat="1" ht="7.15" customHeight="1">
      <c r="A11" s="91"/>
      <c r="B11" s="92"/>
      <c r="C11" s="92"/>
      <c r="D11" s="92"/>
      <c r="E11" s="92"/>
    </row>
    <row r="12" spans="1:5" s="1" customFormat="1" ht="5.45" customHeight="1">
      <c r="A12" s="91"/>
      <c r="B12" s="92"/>
      <c r="C12" s="92"/>
      <c r="D12" s="92"/>
      <c r="E12" s="92"/>
    </row>
    <row r="13" spans="1:5" s="1" customFormat="1" ht="15" customHeight="1">
      <c r="A13" s="91"/>
      <c r="B13" s="92"/>
      <c r="C13" s="92"/>
      <c r="D13" s="92" t="s">
        <v>184</v>
      </c>
      <c r="E13" s="92"/>
    </row>
    <row r="14" spans="1:5" s="51" customFormat="1" ht="30" customHeight="1">
      <c r="A14" s="183" t="s">
        <v>17</v>
      </c>
      <c r="B14" s="183" t="s">
        <v>61</v>
      </c>
      <c r="C14" s="179" t="s">
        <v>185</v>
      </c>
      <c r="D14" s="179" t="s">
        <v>186</v>
      </c>
      <c r="E14" s="179" t="s">
        <v>187</v>
      </c>
    </row>
    <row r="15" spans="1:5" s="48" customFormat="1" ht="43.9" customHeight="1">
      <c r="A15" s="183"/>
      <c r="B15" s="183"/>
      <c r="C15" s="180"/>
      <c r="D15" s="180"/>
      <c r="E15" s="180"/>
    </row>
    <row r="16" spans="1:5" s="53" customFormat="1" ht="14.45" customHeight="1">
      <c r="A16" s="67" t="s">
        <v>48</v>
      </c>
      <c r="B16" s="79" t="s">
        <v>0</v>
      </c>
      <c r="C16" s="60">
        <f>C17+C28</f>
        <v>207589.69999999998</v>
      </c>
      <c r="D16" s="60">
        <f>D17+D28</f>
        <v>207589.69999999998</v>
      </c>
      <c r="E16" s="60">
        <f>D16/C16*100</f>
        <v>100</v>
      </c>
    </row>
    <row r="17" spans="1:5" s="52" customFormat="1" ht="14.45" customHeight="1">
      <c r="A17" s="67" t="s">
        <v>33</v>
      </c>
      <c r="B17" s="80"/>
      <c r="C17" s="60">
        <f>C18+C20+C22+C27+C26</f>
        <v>186056.3</v>
      </c>
      <c r="D17" s="60">
        <f t="shared" ref="D17" si="0">D18+D20+D22+D27+D26</f>
        <v>187934.8</v>
      </c>
      <c r="E17" s="60">
        <f t="shared" ref="E17:E80" si="1">D17/C17*100</f>
        <v>101.00964063028235</v>
      </c>
    </row>
    <row r="18" spans="1:5" s="9" customFormat="1" ht="15" customHeight="1">
      <c r="A18" s="32" t="s">
        <v>34</v>
      </c>
      <c r="B18" s="20" t="s">
        <v>4</v>
      </c>
      <c r="C18" s="19">
        <f t="shared" ref="C18:D18" si="2">C19</f>
        <v>117500.8</v>
      </c>
      <c r="D18" s="19">
        <f t="shared" si="2"/>
        <v>119880</v>
      </c>
      <c r="E18" s="19">
        <f t="shared" si="1"/>
        <v>102.02483727770364</v>
      </c>
    </row>
    <row r="19" spans="1:5" s="2" customFormat="1" ht="15" customHeight="1">
      <c r="A19" s="11" t="s">
        <v>1</v>
      </c>
      <c r="B19" s="20" t="s">
        <v>5</v>
      </c>
      <c r="C19" s="18">
        <v>117500.8</v>
      </c>
      <c r="D19" s="18">
        <v>119880</v>
      </c>
      <c r="E19" s="18">
        <f t="shared" si="1"/>
        <v>102.02483727770364</v>
      </c>
    </row>
    <row r="20" spans="1:5" s="35" customFormat="1" ht="29.45" customHeight="1">
      <c r="A20" s="32" t="s">
        <v>43</v>
      </c>
      <c r="B20" s="37" t="s">
        <v>24</v>
      </c>
      <c r="C20" s="19">
        <f t="shared" ref="C20:D20" si="3">C21</f>
        <v>30000</v>
      </c>
      <c r="D20" s="19">
        <f t="shared" si="3"/>
        <v>30000</v>
      </c>
      <c r="E20" s="19">
        <f t="shared" si="1"/>
        <v>100</v>
      </c>
    </row>
    <row r="21" spans="1:5" s="36" customFormat="1" ht="28.9" customHeight="1">
      <c r="A21" s="11" t="s">
        <v>23</v>
      </c>
      <c r="B21" s="37" t="s">
        <v>25</v>
      </c>
      <c r="C21" s="18">
        <v>30000</v>
      </c>
      <c r="D21" s="18">
        <v>30000</v>
      </c>
      <c r="E21" s="18">
        <f t="shared" si="1"/>
        <v>100</v>
      </c>
    </row>
    <row r="22" spans="1:5" s="10" customFormat="1" ht="16.149999999999999" customHeight="1">
      <c r="A22" s="32" t="s">
        <v>35</v>
      </c>
      <c r="B22" s="20" t="s">
        <v>6</v>
      </c>
      <c r="C22" s="19">
        <f t="shared" ref="C22:D22" si="4">C23+C24+C25</f>
        <v>33396.5</v>
      </c>
      <c r="D22" s="19">
        <f t="shared" si="4"/>
        <v>32895.800000000003</v>
      </c>
      <c r="E22" s="19">
        <f t="shared" si="1"/>
        <v>98.500741095623795</v>
      </c>
    </row>
    <row r="23" spans="1:5" s="2" customFormat="1" ht="16.149999999999999" customHeight="1">
      <c r="A23" s="11" t="s">
        <v>2</v>
      </c>
      <c r="B23" s="20" t="s">
        <v>7</v>
      </c>
      <c r="C23" s="18">
        <v>18473.8</v>
      </c>
      <c r="D23" s="18">
        <v>18473.8</v>
      </c>
      <c r="E23" s="18">
        <f t="shared" si="1"/>
        <v>100</v>
      </c>
    </row>
    <row r="24" spans="1:5" s="2" customFormat="1" ht="16.149999999999999" customHeight="1">
      <c r="A24" s="11" t="s">
        <v>3</v>
      </c>
      <c r="B24" s="20" t="s">
        <v>8</v>
      </c>
      <c r="C24" s="18">
        <v>14625.7</v>
      </c>
      <c r="D24" s="18">
        <v>14125</v>
      </c>
      <c r="E24" s="18">
        <f t="shared" si="1"/>
        <v>96.576574112692043</v>
      </c>
    </row>
    <row r="25" spans="1:5" s="2" customFormat="1" ht="16.149999999999999" customHeight="1">
      <c r="A25" s="11" t="s">
        <v>44</v>
      </c>
      <c r="B25" s="20" t="s">
        <v>22</v>
      </c>
      <c r="C25" s="18">
        <v>297</v>
      </c>
      <c r="D25" s="18">
        <v>297</v>
      </c>
      <c r="E25" s="18">
        <f t="shared" si="1"/>
        <v>100</v>
      </c>
    </row>
    <row r="26" spans="1:5" s="2" customFormat="1" ht="16.149999999999999" hidden="1" customHeight="1">
      <c r="A26" s="11" t="s">
        <v>169</v>
      </c>
      <c r="B26" s="20" t="s">
        <v>168</v>
      </c>
      <c r="C26" s="18"/>
      <c r="D26" s="18"/>
      <c r="E26" s="18"/>
    </row>
    <row r="27" spans="1:5" s="10" customFormat="1" ht="16.149999999999999" customHeight="1">
      <c r="A27" s="32" t="s">
        <v>59</v>
      </c>
      <c r="B27" s="20" t="s">
        <v>9</v>
      </c>
      <c r="C27" s="19">
        <v>5159</v>
      </c>
      <c r="D27" s="19">
        <v>5159</v>
      </c>
      <c r="E27" s="19">
        <f t="shared" si="1"/>
        <v>100</v>
      </c>
    </row>
    <row r="28" spans="1:5" s="52" customFormat="1" ht="16.149999999999999" customHeight="1">
      <c r="A28" s="67" t="s">
        <v>36</v>
      </c>
      <c r="B28" s="79"/>
      <c r="C28" s="60">
        <f t="shared" ref="C28:D28" si="5">C29+C37+C39+C42</f>
        <v>21533.4</v>
      </c>
      <c r="D28" s="60">
        <f t="shared" si="5"/>
        <v>19654.900000000001</v>
      </c>
      <c r="E28" s="60">
        <f t="shared" si="1"/>
        <v>91.276342797700323</v>
      </c>
    </row>
    <row r="29" spans="1:5" s="10" customFormat="1" ht="36.6" customHeight="1">
      <c r="A29" s="55" t="s">
        <v>37</v>
      </c>
      <c r="B29" s="69" t="s">
        <v>10</v>
      </c>
      <c r="C29" s="56">
        <f>C31+C35+C36</f>
        <v>5971.4</v>
      </c>
      <c r="D29" s="56">
        <f>D31+D35+D36</f>
        <v>6011.4</v>
      </c>
      <c r="E29" s="56">
        <f t="shared" si="1"/>
        <v>100.66985966440032</v>
      </c>
    </row>
    <row r="30" spans="1:5" s="2" customFormat="1" ht="31.9" hidden="1" customHeight="1">
      <c r="A30" s="70" t="s">
        <v>26</v>
      </c>
      <c r="B30" s="69" t="s">
        <v>27</v>
      </c>
      <c r="C30" s="71"/>
      <c r="D30" s="71"/>
      <c r="E30" s="71" t="e">
        <f t="shared" si="1"/>
        <v>#DIV/0!</v>
      </c>
    </row>
    <row r="31" spans="1:5" s="10" customFormat="1" ht="99" customHeight="1">
      <c r="A31" s="55" t="s">
        <v>89</v>
      </c>
      <c r="B31" s="69" t="s">
        <v>11</v>
      </c>
      <c r="C31" s="72">
        <f t="shared" ref="C31:D31" si="6">C32+C34</f>
        <v>5819</v>
      </c>
      <c r="D31" s="72">
        <f t="shared" si="6"/>
        <v>5819</v>
      </c>
      <c r="E31" s="72">
        <f t="shared" si="1"/>
        <v>100</v>
      </c>
    </row>
    <row r="32" spans="1:5" s="2" customFormat="1" ht="46.9" customHeight="1">
      <c r="A32" s="44" t="s">
        <v>28</v>
      </c>
      <c r="B32" s="20" t="s">
        <v>12</v>
      </c>
      <c r="C32" s="50">
        <v>5500</v>
      </c>
      <c r="D32" s="50">
        <v>5500</v>
      </c>
      <c r="E32" s="50">
        <f t="shared" si="1"/>
        <v>100</v>
      </c>
    </row>
    <row r="33" spans="1:5" s="2" customFormat="1" ht="73.900000000000006" hidden="1" customHeight="1">
      <c r="A33" s="44" t="s">
        <v>46</v>
      </c>
      <c r="B33" s="20" t="s">
        <v>47</v>
      </c>
      <c r="C33" s="50"/>
      <c r="D33" s="50"/>
      <c r="E33" s="50" t="e">
        <f t="shared" si="1"/>
        <v>#DIV/0!</v>
      </c>
    </row>
    <row r="34" spans="1:5" s="2" customFormat="1" ht="18" customHeight="1">
      <c r="A34" s="44" t="s">
        <v>104</v>
      </c>
      <c r="B34" s="20" t="s">
        <v>51</v>
      </c>
      <c r="C34" s="50">
        <v>319</v>
      </c>
      <c r="D34" s="50">
        <v>319</v>
      </c>
      <c r="E34" s="50">
        <f t="shared" si="1"/>
        <v>100</v>
      </c>
    </row>
    <row r="35" spans="1:5" s="2" customFormat="1" ht="30" customHeight="1">
      <c r="A35" s="11" t="s">
        <v>29</v>
      </c>
      <c r="B35" s="20" t="s">
        <v>13</v>
      </c>
      <c r="C35" s="18">
        <v>52.4</v>
      </c>
      <c r="D35" s="18">
        <v>52.4</v>
      </c>
      <c r="E35" s="18">
        <f t="shared" si="1"/>
        <v>100</v>
      </c>
    </row>
    <row r="36" spans="1:5" s="2" customFormat="1" ht="81" customHeight="1">
      <c r="A36" s="11" t="s">
        <v>88</v>
      </c>
      <c r="B36" s="20" t="s">
        <v>60</v>
      </c>
      <c r="C36" s="18">
        <v>100</v>
      </c>
      <c r="D36" s="18">
        <v>140</v>
      </c>
      <c r="E36" s="18">
        <f t="shared" si="1"/>
        <v>140</v>
      </c>
    </row>
    <row r="37" spans="1:5" s="10" customFormat="1" ht="18.600000000000001" customHeight="1">
      <c r="A37" s="32" t="s">
        <v>38</v>
      </c>
      <c r="B37" s="20" t="s">
        <v>14</v>
      </c>
      <c r="C37" s="19">
        <v>762</v>
      </c>
      <c r="D37" s="19">
        <v>600</v>
      </c>
      <c r="E37" s="19">
        <f t="shared" si="1"/>
        <v>78.740157480314963</v>
      </c>
    </row>
    <row r="38" spans="1:5" s="10" customFormat="1" ht="31.15" hidden="1" customHeight="1">
      <c r="A38" s="32" t="s">
        <v>64</v>
      </c>
      <c r="B38" s="20" t="s">
        <v>63</v>
      </c>
      <c r="C38" s="19"/>
      <c r="D38" s="19"/>
      <c r="E38" s="19" t="e">
        <f t="shared" si="1"/>
        <v>#DIV/0!</v>
      </c>
    </row>
    <row r="39" spans="1:5" s="10" customFormat="1" ht="29.45" customHeight="1">
      <c r="A39" s="55" t="s">
        <v>39</v>
      </c>
      <c r="B39" s="68" t="s">
        <v>15</v>
      </c>
      <c r="C39" s="56">
        <f t="shared" ref="C39:D39" si="7">C40+C41</f>
        <v>14650</v>
      </c>
      <c r="D39" s="56">
        <f t="shared" si="7"/>
        <v>11643.5</v>
      </c>
      <c r="E39" s="56">
        <f t="shared" si="1"/>
        <v>79.477815699658706</v>
      </c>
    </row>
    <row r="40" spans="1:5" s="17" customFormat="1" ht="82.9" customHeight="1">
      <c r="A40" s="11" t="s">
        <v>57</v>
      </c>
      <c r="B40" s="20" t="s">
        <v>49</v>
      </c>
      <c r="C40" s="18">
        <v>2450</v>
      </c>
      <c r="D40" s="18">
        <v>25.9</v>
      </c>
      <c r="E40" s="18">
        <f t="shared" si="1"/>
        <v>1.0571428571428569</v>
      </c>
    </row>
    <row r="41" spans="1:5" s="17" customFormat="1" ht="30.6" customHeight="1">
      <c r="A41" s="11" t="s">
        <v>58</v>
      </c>
      <c r="B41" s="20" t="s">
        <v>50</v>
      </c>
      <c r="C41" s="18">
        <v>12200</v>
      </c>
      <c r="D41" s="18">
        <v>11617.6</v>
      </c>
      <c r="E41" s="18">
        <f t="shared" si="1"/>
        <v>95.226229508196724</v>
      </c>
    </row>
    <row r="42" spans="1:5" s="10" customFormat="1" ht="16.899999999999999" customHeight="1">
      <c r="A42" s="32" t="s">
        <v>40</v>
      </c>
      <c r="B42" s="20" t="s">
        <v>16</v>
      </c>
      <c r="C42" s="19">
        <v>150</v>
      </c>
      <c r="D42" s="19">
        <v>1400</v>
      </c>
      <c r="E42" s="19">
        <f t="shared" si="1"/>
        <v>933.33333333333337</v>
      </c>
    </row>
    <row r="43" spans="1:5" s="10" customFormat="1" ht="16.149999999999999" hidden="1" customHeight="1">
      <c r="A43" s="31" t="s">
        <v>45</v>
      </c>
      <c r="B43" s="49"/>
      <c r="C43" s="19"/>
      <c r="D43" s="19"/>
      <c r="E43" s="19" t="e">
        <f t="shared" si="1"/>
        <v>#DIV/0!</v>
      </c>
    </row>
    <row r="44" spans="1:5" s="15" customFormat="1" ht="24" customHeight="1">
      <c r="A44" s="62" t="s">
        <v>41</v>
      </c>
      <c r="B44" s="63" t="s">
        <v>19</v>
      </c>
      <c r="C44" s="64">
        <f t="shared" ref="C44:D44" si="8">C45+C107</f>
        <v>799871.60000000009</v>
      </c>
      <c r="D44" s="64">
        <f t="shared" si="8"/>
        <v>799871.60000000009</v>
      </c>
      <c r="E44" s="64">
        <f t="shared" si="1"/>
        <v>100</v>
      </c>
    </row>
    <row r="45" spans="1:5" s="3" customFormat="1" ht="35.450000000000003" customHeight="1">
      <c r="A45" s="65" t="s">
        <v>42</v>
      </c>
      <c r="B45" s="66" t="s">
        <v>20</v>
      </c>
      <c r="C45" s="64">
        <f t="shared" ref="C45:D45" si="9">C46+C51+C70+C97</f>
        <v>799871.60000000009</v>
      </c>
      <c r="D45" s="64">
        <f t="shared" si="9"/>
        <v>799871.60000000009</v>
      </c>
      <c r="E45" s="64">
        <f t="shared" si="1"/>
        <v>100</v>
      </c>
    </row>
    <row r="46" spans="1:5" s="6" customFormat="1" ht="16.899999999999999" customHeight="1">
      <c r="A46" s="58" t="s">
        <v>54</v>
      </c>
      <c r="B46" s="59" t="s">
        <v>90</v>
      </c>
      <c r="C46" s="64">
        <f>C47+C49</f>
        <v>176443.80000000002</v>
      </c>
      <c r="D46" s="64">
        <f t="shared" ref="D46" si="10">D47+D49</f>
        <v>176443.80000000002</v>
      </c>
      <c r="E46" s="64">
        <f t="shared" si="1"/>
        <v>100</v>
      </c>
    </row>
    <row r="47" spans="1:5" s="14" customFormat="1" ht="18" customHeight="1">
      <c r="A47" s="32" t="s">
        <v>30</v>
      </c>
      <c r="B47" s="21" t="s">
        <v>91</v>
      </c>
      <c r="C47" s="19">
        <f t="shared" ref="C47:D49" si="11">C48</f>
        <v>176394.6</v>
      </c>
      <c r="D47" s="19">
        <f t="shared" si="11"/>
        <v>176394.6</v>
      </c>
      <c r="E47" s="19">
        <f t="shared" si="1"/>
        <v>100</v>
      </c>
    </row>
    <row r="48" spans="1:5" s="5" customFormat="1" ht="52.15" customHeight="1">
      <c r="A48" s="11" t="s">
        <v>105</v>
      </c>
      <c r="B48" s="21" t="s">
        <v>106</v>
      </c>
      <c r="C48" s="18">
        <v>176394.6</v>
      </c>
      <c r="D48" s="18">
        <v>176394.6</v>
      </c>
      <c r="E48" s="18">
        <f t="shared" si="1"/>
        <v>100</v>
      </c>
    </row>
    <row r="49" spans="1:5" s="14" customFormat="1" ht="30.6" customHeight="1">
      <c r="A49" s="58" t="s">
        <v>158</v>
      </c>
      <c r="B49" s="76" t="s">
        <v>159</v>
      </c>
      <c r="C49" s="64">
        <f t="shared" si="11"/>
        <v>49.2</v>
      </c>
      <c r="D49" s="64">
        <f t="shared" si="11"/>
        <v>49.2</v>
      </c>
      <c r="E49" s="64">
        <f t="shared" si="1"/>
        <v>100</v>
      </c>
    </row>
    <row r="50" spans="1:5" s="5" customFormat="1" ht="31.9" customHeight="1">
      <c r="A50" s="11" t="s">
        <v>157</v>
      </c>
      <c r="B50" s="21" t="s">
        <v>160</v>
      </c>
      <c r="C50" s="18">
        <v>49.2</v>
      </c>
      <c r="D50" s="18">
        <v>49.2</v>
      </c>
      <c r="E50" s="18">
        <f t="shared" si="1"/>
        <v>100</v>
      </c>
    </row>
    <row r="51" spans="1:5" s="6" customFormat="1" ht="37.15" customHeight="1">
      <c r="A51" s="58" t="s">
        <v>31</v>
      </c>
      <c r="B51" s="59" t="s">
        <v>92</v>
      </c>
      <c r="C51" s="61">
        <f t="shared" ref="C51" si="12">SUM(C52:C59)</f>
        <v>106947.9</v>
      </c>
      <c r="D51" s="61">
        <f t="shared" ref="D51" si="13">SUM(D52:D59)</f>
        <v>106947.9</v>
      </c>
      <c r="E51" s="61">
        <f t="shared" si="1"/>
        <v>100</v>
      </c>
    </row>
    <row r="52" spans="1:5" s="5" customFormat="1" ht="85.9" customHeight="1">
      <c r="A52" s="11" t="s">
        <v>133</v>
      </c>
      <c r="B52" s="33" t="s">
        <v>99</v>
      </c>
      <c r="C52" s="18">
        <v>2233.6</v>
      </c>
      <c r="D52" s="18">
        <v>2233.6</v>
      </c>
      <c r="E52" s="18">
        <f t="shared" si="1"/>
        <v>100</v>
      </c>
    </row>
    <row r="53" spans="1:5" s="5" customFormat="1" ht="49.15" hidden="1" customHeight="1">
      <c r="A53" s="93" t="s">
        <v>175</v>
      </c>
      <c r="B53" s="94" t="s">
        <v>176</v>
      </c>
      <c r="C53" s="18"/>
      <c r="D53" s="18"/>
      <c r="E53" s="18" t="e">
        <f t="shared" si="1"/>
        <v>#DIV/0!</v>
      </c>
    </row>
    <row r="54" spans="1:5" s="5" customFormat="1" ht="63" hidden="1" customHeight="1">
      <c r="A54" s="11" t="s">
        <v>116</v>
      </c>
      <c r="B54" s="33" t="s">
        <v>111</v>
      </c>
      <c r="C54" s="18"/>
      <c r="D54" s="18"/>
      <c r="E54" s="18" t="e">
        <f t="shared" si="1"/>
        <v>#DIV/0!</v>
      </c>
    </row>
    <row r="55" spans="1:5" s="5" customFormat="1" ht="73.150000000000006" customHeight="1">
      <c r="A55" s="11" t="s">
        <v>144</v>
      </c>
      <c r="B55" s="33" t="s">
        <v>135</v>
      </c>
      <c r="C55" s="18">
        <v>8685.5</v>
      </c>
      <c r="D55" s="18">
        <v>8685.5</v>
      </c>
      <c r="E55" s="18">
        <f t="shared" si="1"/>
        <v>100</v>
      </c>
    </row>
    <row r="56" spans="1:5" s="5" customFormat="1" ht="31.15" customHeight="1">
      <c r="A56" s="11" t="s">
        <v>117</v>
      </c>
      <c r="B56" s="33" t="s">
        <v>100</v>
      </c>
      <c r="C56" s="18">
        <v>7287.3</v>
      </c>
      <c r="D56" s="18">
        <v>7287.3</v>
      </c>
      <c r="E56" s="18">
        <f t="shared" si="1"/>
        <v>100</v>
      </c>
    </row>
    <row r="57" spans="1:5" s="5" customFormat="1" ht="33.6" customHeight="1">
      <c r="A57" s="11" t="s">
        <v>118</v>
      </c>
      <c r="B57" s="33" t="s">
        <v>103</v>
      </c>
      <c r="C57" s="18">
        <v>353</v>
      </c>
      <c r="D57" s="18">
        <v>353</v>
      </c>
      <c r="E57" s="18">
        <f t="shared" si="1"/>
        <v>100</v>
      </c>
    </row>
    <row r="58" spans="1:5" s="5" customFormat="1" ht="30.6" hidden="1" customHeight="1">
      <c r="A58" s="11" t="s">
        <v>119</v>
      </c>
      <c r="B58" s="33" t="s">
        <v>110</v>
      </c>
      <c r="C58" s="18">
        <v>0</v>
      </c>
      <c r="D58" s="18">
        <v>0</v>
      </c>
      <c r="E58" s="18" t="e">
        <f t="shared" si="1"/>
        <v>#DIV/0!</v>
      </c>
    </row>
    <row r="59" spans="1:5" s="75" customFormat="1" ht="18" customHeight="1">
      <c r="A59" s="73" t="s">
        <v>32</v>
      </c>
      <c r="B59" s="81" t="s">
        <v>93</v>
      </c>
      <c r="C59" s="74">
        <f t="shared" ref="C59:D59" si="14">SUM(C61:C69)</f>
        <v>88388.5</v>
      </c>
      <c r="D59" s="74">
        <f t="shared" si="14"/>
        <v>88388.5</v>
      </c>
      <c r="E59" s="74">
        <f t="shared" si="1"/>
        <v>100</v>
      </c>
    </row>
    <row r="60" spans="1:5" s="4" customFormat="1" ht="61.15" hidden="1" customHeight="1">
      <c r="A60" s="11" t="s">
        <v>172</v>
      </c>
      <c r="B60" s="33" t="s">
        <v>171</v>
      </c>
      <c r="C60" s="18"/>
      <c r="D60" s="18"/>
      <c r="E60" s="18" t="e">
        <f t="shared" si="1"/>
        <v>#DIV/0!</v>
      </c>
    </row>
    <row r="61" spans="1:5" s="4" customFormat="1" ht="49.15" customHeight="1">
      <c r="A61" s="11" t="s">
        <v>120</v>
      </c>
      <c r="B61" s="33" t="s">
        <v>65</v>
      </c>
      <c r="C61" s="18">
        <v>22909.8</v>
      </c>
      <c r="D61" s="18">
        <v>22909.8</v>
      </c>
      <c r="E61" s="18">
        <f t="shared" si="1"/>
        <v>100</v>
      </c>
    </row>
    <row r="62" spans="1:5" s="4" customFormat="1" ht="86.45" hidden="1" customHeight="1">
      <c r="A62" s="11" t="s">
        <v>109</v>
      </c>
      <c r="B62" s="33" t="s">
        <v>62</v>
      </c>
      <c r="C62" s="18"/>
      <c r="D62" s="18"/>
      <c r="E62" s="18" t="e">
        <f t="shared" si="1"/>
        <v>#DIV/0!</v>
      </c>
    </row>
    <row r="63" spans="1:5" s="4" customFormat="1" ht="82.15" hidden="1" customHeight="1">
      <c r="A63" s="11" t="s">
        <v>174</v>
      </c>
      <c r="B63" s="33" t="s">
        <v>173</v>
      </c>
      <c r="C63" s="18"/>
      <c r="D63" s="18"/>
      <c r="E63" s="18" t="e">
        <f t="shared" si="1"/>
        <v>#DIV/0!</v>
      </c>
    </row>
    <row r="64" spans="1:5" s="4" customFormat="1" ht="45" customHeight="1">
      <c r="A64" s="11" t="s">
        <v>121</v>
      </c>
      <c r="B64" s="33" t="s">
        <v>79</v>
      </c>
      <c r="C64" s="18">
        <v>26732.799999999999</v>
      </c>
      <c r="D64" s="18">
        <v>26732.799999999999</v>
      </c>
      <c r="E64" s="18">
        <f t="shared" si="1"/>
        <v>100</v>
      </c>
    </row>
    <row r="65" spans="1:5" s="4" customFormat="1" ht="43.9" customHeight="1">
      <c r="A65" s="11" t="s">
        <v>122</v>
      </c>
      <c r="B65" s="33" t="s">
        <v>102</v>
      </c>
      <c r="C65" s="18">
        <v>5022</v>
      </c>
      <c r="D65" s="18">
        <v>5022</v>
      </c>
      <c r="E65" s="18">
        <f t="shared" si="1"/>
        <v>100</v>
      </c>
    </row>
    <row r="66" spans="1:5" s="4" customFormat="1" ht="43.9" customHeight="1">
      <c r="A66" s="11" t="s">
        <v>142</v>
      </c>
      <c r="B66" s="33" t="s">
        <v>101</v>
      </c>
      <c r="C66" s="18">
        <v>6675.3</v>
      </c>
      <c r="D66" s="18">
        <v>6675.3</v>
      </c>
      <c r="E66" s="18">
        <f t="shared" si="1"/>
        <v>100</v>
      </c>
    </row>
    <row r="67" spans="1:5" s="4" customFormat="1" ht="74.45" customHeight="1">
      <c r="A67" s="11" t="s">
        <v>143</v>
      </c>
      <c r="B67" s="33" t="s">
        <v>114</v>
      </c>
      <c r="C67" s="18">
        <v>26964.9</v>
      </c>
      <c r="D67" s="18">
        <v>26964.9</v>
      </c>
      <c r="E67" s="18">
        <f t="shared" si="1"/>
        <v>100</v>
      </c>
    </row>
    <row r="68" spans="1:5" s="4" customFormat="1" ht="33" customHeight="1">
      <c r="A68" s="11" t="s">
        <v>117</v>
      </c>
      <c r="B68" s="33" t="s">
        <v>115</v>
      </c>
      <c r="C68" s="18">
        <v>83.7</v>
      </c>
      <c r="D68" s="18">
        <v>83.7</v>
      </c>
      <c r="E68" s="18">
        <f t="shared" si="1"/>
        <v>100</v>
      </c>
    </row>
    <row r="69" spans="1:5" s="4" customFormat="1" ht="54" hidden="1" customHeight="1">
      <c r="A69" s="11" t="s">
        <v>170</v>
      </c>
      <c r="B69" s="33"/>
      <c r="C69" s="18"/>
      <c r="D69" s="18"/>
      <c r="E69" s="18" t="e">
        <f t="shared" si="1"/>
        <v>#DIV/0!</v>
      </c>
    </row>
    <row r="70" spans="1:5" s="6" customFormat="1" ht="15.6" customHeight="1">
      <c r="A70" s="58" t="s">
        <v>94</v>
      </c>
      <c r="B70" s="76" t="s">
        <v>84</v>
      </c>
      <c r="C70" s="61">
        <f t="shared" ref="C70:D70" si="15">C71+C74+C72</f>
        <v>499599.40000000008</v>
      </c>
      <c r="D70" s="61">
        <f t="shared" si="15"/>
        <v>499599.40000000008</v>
      </c>
      <c r="E70" s="61">
        <f t="shared" si="1"/>
        <v>100</v>
      </c>
    </row>
    <row r="71" spans="1:5" s="4" customFormat="1" ht="43.15" customHeight="1">
      <c r="A71" s="11" t="s">
        <v>145</v>
      </c>
      <c r="B71" s="33" t="s">
        <v>163</v>
      </c>
      <c r="C71" s="18">
        <v>8278.2999999999993</v>
      </c>
      <c r="D71" s="18">
        <v>8278.2999999999993</v>
      </c>
      <c r="E71" s="18">
        <f t="shared" si="1"/>
        <v>100</v>
      </c>
    </row>
    <row r="72" spans="1:5" s="4" customFormat="1" ht="69.599999999999994" customHeight="1">
      <c r="A72" s="11" t="s">
        <v>86</v>
      </c>
      <c r="B72" s="21" t="s">
        <v>136</v>
      </c>
      <c r="C72" s="38">
        <v>5.5</v>
      </c>
      <c r="D72" s="38">
        <v>5.5</v>
      </c>
      <c r="E72" s="38">
        <f t="shared" si="1"/>
        <v>100</v>
      </c>
    </row>
    <row r="73" spans="1:5" s="4" customFormat="1" ht="50.45" hidden="1" customHeight="1">
      <c r="A73" s="11" t="s">
        <v>87</v>
      </c>
      <c r="B73" s="21" t="s">
        <v>137</v>
      </c>
      <c r="C73" s="45"/>
      <c r="D73" s="45"/>
      <c r="E73" s="45" t="e">
        <f t="shared" si="1"/>
        <v>#DIV/0!</v>
      </c>
    </row>
    <row r="74" spans="1:5" s="16" customFormat="1" ht="46.9" customHeight="1">
      <c r="A74" s="55" t="s">
        <v>95</v>
      </c>
      <c r="B74" s="77" t="s">
        <v>85</v>
      </c>
      <c r="C74" s="57">
        <f t="shared" ref="C74:D74" si="16">SUM(C75:C96)</f>
        <v>491315.60000000009</v>
      </c>
      <c r="D74" s="57">
        <f t="shared" si="16"/>
        <v>491315.60000000009</v>
      </c>
      <c r="E74" s="57">
        <f t="shared" si="1"/>
        <v>100</v>
      </c>
    </row>
    <row r="75" spans="1:5" s="5" customFormat="1" ht="43.9" customHeight="1" outlineLevel="1">
      <c r="A75" s="11" t="s">
        <v>107</v>
      </c>
      <c r="B75" s="33" t="s">
        <v>66</v>
      </c>
      <c r="C75" s="18">
        <v>342715.8</v>
      </c>
      <c r="D75" s="18">
        <v>342715.8</v>
      </c>
      <c r="E75" s="18">
        <f t="shared" si="1"/>
        <v>100</v>
      </c>
    </row>
    <row r="76" spans="1:5" s="5" customFormat="1" ht="68.45" customHeight="1" outlineLevel="1">
      <c r="A76" s="11" t="s">
        <v>146</v>
      </c>
      <c r="B76" s="33" t="s">
        <v>67</v>
      </c>
      <c r="C76" s="18">
        <v>935</v>
      </c>
      <c r="D76" s="18">
        <v>935</v>
      </c>
      <c r="E76" s="18">
        <f t="shared" si="1"/>
        <v>100</v>
      </c>
    </row>
    <row r="77" spans="1:5" s="5" customFormat="1" ht="105.6" hidden="1" customHeight="1" outlineLevel="1">
      <c r="A77" s="11" t="s">
        <v>108</v>
      </c>
      <c r="B77" s="33" t="s">
        <v>53</v>
      </c>
      <c r="C77" s="18"/>
      <c r="D77" s="18"/>
      <c r="E77" s="18" t="e">
        <f t="shared" si="1"/>
        <v>#DIV/0!</v>
      </c>
    </row>
    <row r="78" spans="1:5" s="5" customFormat="1" ht="43.9" customHeight="1" outlineLevel="1">
      <c r="A78" s="11" t="s">
        <v>147</v>
      </c>
      <c r="B78" s="33" t="s">
        <v>68</v>
      </c>
      <c r="C78" s="18">
        <v>2855.2</v>
      </c>
      <c r="D78" s="18">
        <v>2855.2</v>
      </c>
      <c r="E78" s="18">
        <f t="shared" si="1"/>
        <v>100</v>
      </c>
    </row>
    <row r="79" spans="1:5" s="7" customFormat="1" ht="96.6" customHeight="1" outlineLevel="1">
      <c r="A79" s="11" t="s">
        <v>148</v>
      </c>
      <c r="B79" s="33" t="s">
        <v>69</v>
      </c>
      <c r="C79" s="18">
        <v>311.7</v>
      </c>
      <c r="D79" s="18">
        <v>311.7</v>
      </c>
      <c r="E79" s="18">
        <f t="shared" si="1"/>
        <v>100</v>
      </c>
    </row>
    <row r="80" spans="1:5" s="5" customFormat="1" ht="121.9" customHeight="1" outlineLevel="1">
      <c r="A80" s="11" t="s">
        <v>149</v>
      </c>
      <c r="B80" s="33" t="s">
        <v>70</v>
      </c>
      <c r="C80" s="18">
        <v>1558.4</v>
      </c>
      <c r="D80" s="18">
        <v>1558.4</v>
      </c>
      <c r="E80" s="18">
        <f t="shared" si="1"/>
        <v>100</v>
      </c>
    </row>
    <row r="81" spans="1:5" s="5" customFormat="1" ht="81.599999999999994" customHeight="1" outlineLevel="1">
      <c r="A81" s="11" t="s">
        <v>132</v>
      </c>
      <c r="B81" s="33" t="s">
        <v>71</v>
      </c>
      <c r="C81" s="18">
        <v>311.7</v>
      </c>
      <c r="D81" s="18">
        <v>311.7</v>
      </c>
      <c r="E81" s="18">
        <f t="shared" ref="E81:E108" si="17">D81/C81*100</f>
        <v>100</v>
      </c>
    </row>
    <row r="82" spans="1:5" s="5" customFormat="1" ht="91.15" customHeight="1" outlineLevel="1">
      <c r="A82" s="11" t="s">
        <v>123</v>
      </c>
      <c r="B82" s="33" t="s">
        <v>72</v>
      </c>
      <c r="C82" s="18">
        <v>311.7</v>
      </c>
      <c r="D82" s="18">
        <v>311.7</v>
      </c>
      <c r="E82" s="18">
        <f t="shared" si="17"/>
        <v>100</v>
      </c>
    </row>
    <row r="83" spans="1:5" s="5" customFormat="1" ht="114.6" customHeight="1" outlineLevel="1">
      <c r="A83" s="11" t="s">
        <v>124</v>
      </c>
      <c r="B83" s="33" t="s">
        <v>73</v>
      </c>
      <c r="C83" s="18">
        <v>487.8</v>
      </c>
      <c r="D83" s="18">
        <v>487.8</v>
      </c>
      <c r="E83" s="18">
        <f t="shared" si="17"/>
        <v>100</v>
      </c>
    </row>
    <row r="84" spans="1:5" s="5" customFormat="1" ht="87.6" customHeight="1" outlineLevel="1">
      <c r="A84" s="11" t="s">
        <v>125</v>
      </c>
      <c r="B84" s="33" t="s">
        <v>74</v>
      </c>
      <c r="C84" s="18">
        <v>10350.9</v>
      </c>
      <c r="D84" s="18">
        <v>10350.9</v>
      </c>
      <c r="E84" s="18">
        <f t="shared" si="17"/>
        <v>100</v>
      </c>
    </row>
    <row r="85" spans="1:5" s="5" customFormat="1" ht="67.900000000000006" customHeight="1" outlineLevel="1">
      <c r="A85" s="11" t="s">
        <v>126</v>
      </c>
      <c r="B85" s="33" t="s">
        <v>75</v>
      </c>
      <c r="C85" s="18">
        <v>311.7</v>
      </c>
      <c r="D85" s="18">
        <v>311.7</v>
      </c>
      <c r="E85" s="18">
        <f t="shared" si="17"/>
        <v>100</v>
      </c>
    </row>
    <row r="86" spans="1:5" s="5" customFormat="1" ht="75.599999999999994" customHeight="1" outlineLevel="1">
      <c r="A86" s="11" t="s">
        <v>127</v>
      </c>
      <c r="B86" s="33" t="s">
        <v>83</v>
      </c>
      <c r="C86" s="18">
        <v>7463</v>
      </c>
      <c r="D86" s="18">
        <v>7463</v>
      </c>
      <c r="E86" s="18">
        <f t="shared" si="17"/>
        <v>100</v>
      </c>
    </row>
    <row r="87" spans="1:5" s="5" customFormat="1" ht="90.6" customHeight="1" outlineLevel="1">
      <c r="A87" s="11" t="s">
        <v>128</v>
      </c>
      <c r="B87" s="33" t="s">
        <v>76</v>
      </c>
      <c r="C87" s="18">
        <v>9928.1</v>
      </c>
      <c r="D87" s="18">
        <v>9928.1</v>
      </c>
      <c r="E87" s="18">
        <f t="shared" si="17"/>
        <v>100</v>
      </c>
    </row>
    <row r="88" spans="1:5" s="5" customFormat="1" ht="90" customHeight="1" outlineLevel="1">
      <c r="A88" s="11" t="s">
        <v>129</v>
      </c>
      <c r="B88" s="33" t="s">
        <v>77</v>
      </c>
      <c r="C88" s="18">
        <v>1578.2</v>
      </c>
      <c r="D88" s="18">
        <v>1578.2</v>
      </c>
      <c r="E88" s="18">
        <f t="shared" si="17"/>
        <v>100</v>
      </c>
    </row>
    <row r="89" spans="1:5" s="5" customFormat="1" ht="167.45" customHeight="1" outlineLevel="1">
      <c r="A89" s="11" t="s">
        <v>130</v>
      </c>
      <c r="B89" s="33" t="s">
        <v>78</v>
      </c>
      <c r="C89" s="18">
        <v>524.5</v>
      </c>
      <c r="D89" s="18">
        <v>524.5</v>
      </c>
      <c r="E89" s="18">
        <f t="shared" si="17"/>
        <v>100</v>
      </c>
    </row>
    <row r="90" spans="1:5" s="5" customFormat="1" ht="64.900000000000006" customHeight="1">
      <c r="A90" s="11" t="s">
        <v>150</v>
      </c>
      <c r="B90" s="33" t="s">
        <v>82</v>
      </c>
      <c r="C90" s="18">
        <v>111624.4</v>
      </c>
      <c r="D90" s="18">
        <v>111624.4</v>
      </c>
      <c r="E90" s="18">
        <f t="shared" si="17"/>
        <v>100</v>
      </c>
    </row>
    <row r="91" spans="1:5" s="5" customFormat="1" ht="123" hidden="1" customHeight="1">
      <c r="A91" s="11" t="s">
        <v>56</v>
      </c>
      <c r="B91" s="33" t="s">
        <v>55</v>
      </c>
      <c r="C91" s="18"/>
      <c r="D91" s="18"/>
      <c r="E91" s="18" t="e">
        <f t="shared" si="17"/>
        <v>#DIV/0!</v>
      </c>
    </row>
    <row r="92" spans="1:5" s="5" customFormat="1" ht="87" hidden="1" customHeight="1">
      <c r="A92" s="11" t="s">
        <v>151</v>
      </c>
      <c r="B92" s="33" t="s">
        <v>81</v>
      </c>
      <c r="C92" s="18">
        <v>0</v>
      </c>
      <c r="D92" s="18">
        <v>0</v>
      </c>
      <c r="E92" s="18" t="e">
        <f t="shared" si="17"/>
        <v>#DIV/0!</v>
      </c>
    </row>
    <row r="93" spans="1:5" s="5" customFormat="1" ht="50.45" hidden="1" customHeight="1">
      <c r="A93" s="11" t="s">
        <v>152</v>
      </c>
      <c r="B93" s="33" t="s">
        <v>80</v>
      </c>
      <c r="C93" s="18"/>
      <c r="D93" s="18"/>
      <c r="E93" s="18" t="e">
        <f t="shared" si="17"/>
        <v>#DIV/0!</v>
      </c>
    </row>
    <row r="94" spans="1:5" s="82" customFormat="1" ht="73.150000000000006" hidden="1" customHeight="1">
      <c r="A94" s="11" t="s">
        <v>153</v>
      </c>
      <c r="B94" s="33" t="s">
        <v>140</v>
      </c>
      <c r="C94" s="18">
        <v>0</v>
      </c>
      <c r="D94" s="18">
        <v>0</v>
      </c>
      <c r="E94" s="18" t="e">
        <f t="shared" si="17"/>
        <v>#DIV/0!</v>
      </c>
    </row>
    <row r="95" spans="1:5" s="82" customFormat="1" ht="108.6" hidden="1" customHeight="1">
      <c r="A95" s="11" t="s">
        <v>154</v>
      </c>
      <c r="B95" s="33" t="s">
        <v>141</v>
      </c>
      <c r="C95" s="18">
        <v>0</v>
      </c>
      <c r="D95" s="18">
        <v>0</v>
      </c>
      <c r="E95" s="18" t="e">
        <f t="shared" si="17"/>
        <v>#DIV/0!</v>
      </c>
    </row>
    <row r="96" spans="1:5" s="5" customFormat="1" ht="87" customHeight="1">
      <c r="A96" s="11" t="s">
        <v>138</v>
      </c>
      <c r="B96" s="33" t="s">
        <v>139</v>
      </c>
      <c r="C96" s="18">
        <v>47.5</v>
      </c>
      <c r="D96" s="18">
        <v>47.5</v>
      </c>
      <c r="E96" s="18">
        <f t="shared" si="17"/>
        <v>100</v>
      </c>
    </row>
    <row r="97" spans="1:5" s="6" customFormat="1" ht="13.15" customHeight="1">
      <c r="A97" s="58" t="s">
        <v>18</v>
      </c>
      <c r="B97" s="59" t="s">
        <v>52</v>
      </c>
      <c r="C97" s="83">
        <f t="shared" ref="C97:D97" si="18">C99</f>
        <v>16880.5</v>
      </c>
      <c r="D97" s="83">
        <f t="shared" si="18"/>
        <v>16880.5</v>
      </c>
      <c r="E97" s="83">
        <f t="shared" si="17"/>
        <v>100</v>
      </c>
    </row>
    <row r="98" spans="1:5" s="4" customFormat="1" ht="57" hidden="1" customHeight="1">
      <c r="A98" s="11" t="s">
        <v>180</v>
      </c>
      <c r="B98" s="21" t="s">
        <v>179</v>
      </c>
      <c r="C98" s="84"/>
      <c r="D98" s="84"/>
      <c r="E98" s="84" t="e">
        <f t="shared" si="17"/>
        <v>#DIV/0!</v>
      </c>
    </row>
    <row r="99" spans="1:5" s="6" customFormat="1" ht="15" customHeight="1">
      <c r="A99" s="58" t="s">
        <v>97</v>
      </c>
      <c r="B99" s="59" t="s">
        <v>96</v>
      </c>
      <c r="C99" s="83">
        <f t="shared" ref="C99:D99" si="19">SUM(C100:C106)</f>
        <v>16880.5</v>
      </c>
      <c r="D99" s="83">
        <f t="shared" si="19"/>
        <v>16880.5</v>
      </c>
      <c r="E99" s="83">
        <f t="shared" si="17"/>
        <v>100</v>
      </c>
    </row>
    <row r="100" spans="1:5" s="4" customFormat="1" ht="57" customHeight="1">
      <c r="A100" s="11" t="s">
        <v>162</v>
      </c>
      <c r="B100" s="21" t="s">
        <v>161</v>
      </c>
      <c r="C100" s="84">
        <v>910</v>
      </c>
      <c r="D100" s="84">
        <v>910</v>
      </c>
      <c r="E100" s="84">
        <f t="shared" si="17"/>
        <v>100</v>
      </c>
    </row>
    <row r="101" spans="1:5" s="4" customFormat="1" ht="72.599999999999994" customHeight="1">
      <c r="A101" s="11" t="s">
        <v>165</v>
      </c>
      <c r="B101" s="33" t="s">
        <v>164</v>
      </c>
      <c r="C101" s="84">
        <v>5682.3</v>
      </c>
      <c r="D101" s="84">
        <v>5682.3</v>
      </c>
      <c r="E101" s="84">
        <f t="shared" si="17"/>
        <v>100</v>
      </c>
    </row>
    <row r="102" spans="1:5" s="4" customFormat="1" ht="79.900000000000006" customHeight="1">
      <c r="A102" s="11" t="s">
        <v>156</v>
      </c>
      <c r="B102" s="33" t="s">
        <v>155</v>
      </c>
      <c r="C102" s="84">
        <v>382.9</v>
      </c>
      <c r="D102" s="84">
        <v>382.9</v>
      </c>
      <c r="E102" s="84">
        <f t="shared" si="17"/>
        <v>100</v>
      </c>
    </row>
    <row r="103" spans="1:5" s="4" customFormat="1" ht="57" hidden="1" customHeight="1">
      <c r="A103" s="93" t="s">
        <v>177</v>
      </c>
      <c r="B103" s="95" t="s">
        <v>181</v>
      </c>
      <c r="C103" s="84"/>
      <c r="D103" s="84"/>
      <c r="E103" s="84" t="e">
        <f t="shared" si="17"/>
        <v>#DIV/0!</v>
      </c>
    </row>
    <row r="104" spans="1:5" s="8" customFormat="1" ht="63.6" customHeight="1">
      <c r="A104" s="11" t="s">
        <v>131</v>
      </c>
      <c r="B104" s="33" t="s">
        <v>98</v>
      </c>
      <c r="C104" s="18">
        <v>4380</v>
      </c>
      <c r="D104" s="18">
        <v>4380</v>
      </c>
      <c r="E104" s="18">
        <f t="shared" si="17"/>
        <v>100</v>
      </c>
    </row>
    <row r="105" spans="1:5" s="8" customFormat="1" ht="70.900000000000006" hidden="1" customHeight="1">
      <c r="A105" s="93" t="s">
        <v>178</v>
      </c>
      <c r="B105" s="33" t="s">
        <v>182</v>
      </c>
      <c r="C105" s="18"/>
      <c r="D105" s="18"/>
      <c r="E105" s="18" t="e">
        <f t="shared" si="17"/>
        <v>#DIV/0!</v>
      </c>
    </row>
    <row r="106" spans="1:5" s="8" customFormat="1" ht="68.45" customHeight="1">
      <c r="A106" s="11" t="s">
        <v>167</v>
      </c>
      <c r="B106" s="33" t="s">
        <v>166</v>
      </c>
      <c r="C106" s="18">
        <v>5525.3</v>
      </c>
      <c r="D106" s="18">
        <v>5525.3</v>
      </c>
      <c r="E106" s="18">
        <f t="shared" si="17"/>
        <v>100</v>
      </c>
    </row>
    <row r="107" spans="1:5" s="54" customFormat="1" ht="57" hidden="1" customHeight="1">
      <c r="A107" s="32" t="s">
        <v>113</v>
      </c>
      <c r="B107" s="34" t="s">
        <v>112</v>
      </c>
      <c r="C107" s="19"/>
      <c r="D107" s="19"/>
      <c r="E107" s="19" t="e">
        <f t="shared" si="17"/>
        <v>#DIV/0!</v>
      </c>
    </row>
    <row r="108" spans="1:5" s="39" customFormat="1" ht="15" customHeight="1">
      <c r="A108" s="85" t="s">
        <v>21</v>
      </c>
      <c r="B108" s="86"/>
      <c r="C108" s="87">
        <f>C16+C44</f>
        <v>1007461.3</v>
      </c>
      <c r="D108" s="87">
        <f t="shared" ref="D108" si="20">D16+D44</f>
        <v>1007461.3</v>
      </c>
      <c r="E108" s="87">
        <f t="shared" si="17"/>
        <v>100</v>
      </c>
    </row>
    <row r="109" spans="1:5" s="43" customFormat="1" ht="15" hidden="1" customHeight="1">
      <c r="A109" s="41"/>
      <c r="B109" s="46"/>
      <c r="C109" s="42">
        <v>1007461.3</v>
      </c>
      <c r="D109" s="42"/>
      <c r="E109" s="42"/>
    </row>
    <row r="111" spans="1:5" s="90" customFormat="1" ht="15" hidden="1" customHeight="1" outlineLevel="1">
      <c r="A111" s="88" t="s">
        <v>134</v>
      </c>
      <c r="B111" s="29"/>
      <c r="C111" s="89">
        <v>1007461370.3200001</v>
      </c>
      <c r="D111" s="89">
        <v>1007461370.3200001</v>
      </c>
      <c r="E111" s="89"/>
    </row>
    <row r="112" spans="1:5" collapsed="1"/>
    <row r="115" spans="3:5" ht="13.9" hidden="1" customHeight="1">
      <c r="C115" s="47"/>
      <c r="D115" s="47"/>
      <c r="E115" s="47"/>
    </row>
    <row r="117" spans="3:5">
      <c r="C117" s="78"/>
      <c r="D117" s="78"/>
      <c r="E117" s="78"/>
    </row>
  </sheetData>
  <mergeCells count="7">
    <mergeCell ref="E14:E15"/>
    <mergeCell ref="A10:E10"/>
    <mergeCell ref="A8:D9"/>
    <mergeCell ref="B14:B15"/>
    <mergeCell ref="A14:A15"/>
    <mergeCell ref="C14:C15"/>
    <mergeCell ref="D14:D15"/>
  </mergeCells>
  <pageMargins left="0.86614173228346458" right="0" top="0.19685039370078741" bottom="0.15748031496062992" header="0.19685039370078741" footer="0.1574803149606299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showGridLines="0" showZeros="0" workbookViewId="0">
      <selection activeCell="P5" sqref="P5"/>
    </sheetView>
  </sheetViews>
  <sheetFormatPr defaultColWidth="9.140625" defaultRowHeight="15"/>
  <cols>
    <col min="1" max="1" width="37" style="97" customWidth="1"/>
    <col min="2" max="2" width="0.7109375" style="97" customWidth="1"/>
    <col min="3" max="3" width="0.5703125" style="97" customWidth="1"/>
    <col min="4" max="4" width="0.7109375" style="97" customWidth="1"/>
    <col min="5" max="6" width="0.5703125" style="97" customWidth="1"/>
    <col min="7" max="7" width="6" style="97" customWidth="1"/>
    <col min="8" max="10" width="0" style="97" hidden="1" customWidth="1"/>
    <col min="11" max="11" width="5.42578125" style="97" customWidth="1"/>
    <col min="12" max="12" width="6" style="97" customWidth="1"/>
    <col min="13" max="13" width="0" style="97" hidden="1" customWidth="1"/>
    <col min="14" max="14" width="14.28515625" style="97" hidden="1" customWidth="1"/>
    <col min="15" max="15" width="13.7109375" style="97" customWidth="1"/>
    <col min="16" max="16" width="13.140625" style="97" customWidth="1"/>
    <col min="17" max="17" width="11" style="97" customWidth="1"/>
    <col min="18" max="252" width="9.140625" style="97" customWidth="1"/>
    <col min="253" max="16384" width="9.140625" style="97"/>
  </cols>
  <sheetData>
    <row r="1" spans="1:18" ht="46.15" customHeight="1">
      <c r="A1" s="185" t="s">
        <v>304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96"/>
    </row>
    <row r="2" spans="1:18" ht="24.6" customHeight="1">
      <c r="A2" s="186" t="s">
        <v>188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96"/>
    </row>
    <row r="3" spans="1:18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 t="s">
        <v>189</v>
      </c>
      <c r="N3" s="99" t="s">
        <v>190</v>
      </c>
      <c r="O3" s="96"/>
      <c r="P3" s="96"/>
      <c r="Q3" s="96" t="s">
        <v>191</v>
      </c>
      <c r="R3" s="96"/>
    </row>
    <row r="4" spans="1:18" ht="81.75" customHeight="1">
      <c r="A4" s="187" t="s">
        <v>192</v>
      </c>
      <c r="B4" s="187"/>
      <c r="C4" s="187"/>
      <c r="D4" s="187"/>
      <c r="E4" s="187"/>
      <c r="F4" s="187"/>
      <c r="G4" s="187"/>
      <c r="H4" s="100"/>
      <c r="I4" s="100"/>
      <c r="J4" s="101" t="s">
        <v>193</v>
      </c>
      <c r="K4" s="101" t="s">
        <v>194</v>
      </c>
      <c r="L4" s="101" t="s">
        <v>195</v>
      </c>
      <c r="M4" s="102" t="s">
        <v>196</v>
      </c>
      <c r="N4" s="103" t="s">
        <v>196</v>
      </c>
      <c r="O4" s="104" t="s">
        <v>185</v>
      </c>
      <c r="P4" s="104" t="s">
        <v>186</v>
      </c>
      <c r="Q4" s="104" t="s">
        <v>187</v>
      </c>
      <c r="R4" s="96"/>
    </row>
    <row r="5" spans="1:18" ht="12.75" customHeight="1">
      <c r="A5" s="188">
        <v>1</v>
      </c>
      <c r="B5" s="189"/>
      <c r="C5" s="189"/>
      <c r="D5" s="189"/>
      <c r="E5" s="189"/>
      <c r="F5" s="189"/>
      <c r="G5" s="189"/>
      <c r="H5" s="105"/>
      <c r="I5" s="106"/>
      <c r="J5" s="106"/>
      <c r="K5" s="106">
        <v>2</v>
      </c>
      <c r="L5" s="106">
        <v>3</v>
      </c>
      <c r="M5" s="106">
        <v>6</v>
      </c>
      <c r="N5" s="107">
        <v>6</v>
      </c>
      <c r="O5" s="101">
        <v>4</v>
      </c>
      <c r="P5" s="108">
        <v>5</v>
      </c>
      <c r="Q5" s="109">
        <v>6</v>
      </c>
      <c r="R5" s="96"/>
    </row>
    <row r="6" spans="1:18" ht="39.6" customHeight="1">
      <c r="A6" s="184" t="s">
        <v>197</v>
      </c>
      <c r="B6" s="184"/>
      <c r="C6" s="184"/>
      <c r="D6" s="184"/>
      <c r="E6" s="184"/>
      <c r="F6" s="184"/>
      <c r="G6" s="184"/>
      <c r="H6" s="184"/>
      <c r="I6" s="184"/>
      <c r="J6" s="184"/>
      <c r="K6" s="110">
        <v>1</v>
      </c>
      <c r="L6" s="110">
        <v>2</v>
      </c>
      <c r="M6" s="111"/>
      <c r="N6" s="112">
        <v>90500</v>
      </c>
      <c r="O6" s="113">
        <v>1558.7</v>
      </c>
      <c r="P6" s="113">
        <f t="shared" ref="P6:P34" si="0">O6</f>
        <v>1558.7</v>
      </c>
      <c r="Q6" s="114">
        <f t="shared" ref="Q6:Q20" si="1">P6/O6*100</f>
        <v>100</v>
      </c>
      <c r="R6" s="96"/>
    </row>
    <row r="7" spans="1:18" ht="41.25" customHeight="1">
      <c r="A7" s="184" t="s">
        <v>198</v>
      </c>
      <c r="B7" s="184"/>
      <c r="C7" s="184"/>
      <c r="D7" s="184"/>
      <c r="E7" s="184"/>
      <c r="F7" s="184"/>
      <c r="G7" s="184"/>
      <c r="H7" s="184"/>
      <c r="I7" s="184"/>
      <c r="J7" s="184"/>
      <c r="K7" s="110">
        <v>1</v>
      </c>
      <c r="L7" s="110">
        <v>3</v>
      </c>
      <c r="M7" s="111"/>
      <c r="N7" s="112">
        <v>444590</v>
      </c>
      <c r="O7" s="113">
        <v>494.6</v>
      </c>
      <c r="P7" s="113">
        <f t="shared" si="0"/>
        <v>494.6</v>
      </c>
      <c r="Q7" s="114">
        <f t="shared" si="1"/>
        <v>100</v>
      </c>
      <c r="R7" s="96"/>
    </row>
    <row r="8" spans="1:18" ht="31.15" hidden="1" customHeight="1">
      <c r="A8" s="184" t="s">
        <v>199</v>
      </c>
      <c r="B8" s="184"/>
      <c r="C8" s="184"/>
      <c r="D8" s="184"/>
      <c r="E8" s="184"/>
      <c r="F8" s="184"/>
      <c r="G8" s="184"/>
      <c r="H8" s="184"/>
      <c r="I8" s="184"/>
      <c r="J8" s="184"/>
      <c r="K8" s="110">
        <v>1</v>
      </c>
      <c r="L8" s="110">
        <v>3</v>
      </c>
      <c r="M8" s="111"/>
      <c r="N8" s="112">
        <v>444590</v>
      </c>
      <c r="O8" s="113">
        <v>444.6</v>
      </c>
      <c r="P8" s="113">
        <f t="shared" si="0"/>
        <v>444.6</v>
      </c>
      <c r="Q8" s="114">
        <f t="shared" si="1"/>
        <v>100</v>
      </c>
      <c r="R8" s="96"/>
    </row>
    <row r="9" spans="1:18" ht="12.75" hidden="1" customHeight="1">
      <c r="A9" s="184" t="s">
        <v>199</v>
      </c>
      <c r="B9" s="184"/>
      <c r="C9" s="184"/>
      <c r="D9" s="184"/>
      <c r="E9" s="184"/>
      <c r="F9" s="184"/>
      <c r="G9" s="184"/>
      <c r="H9" s="184"/>
      <c r="I9" s="184"/>
      <c r="J9" s="184"/>
      <c r="K9" s="110">
        <v>1</v>
      </c>
      <c r="L9" s="110">
        <v>3</v>
      </c>
      <c r="M9" s="111"/>
      <c r="N9" s="112">
        <v>444590</v>
      </c>
      <c r="O9" s="113">
        <v>444.6</v>
      </c>
      <c r="P9" s="113">
        <f t="shared" si="0"/>
        <v>444.6</v>
      </c>
      <c r="Q9" s="114">
        <f t="shared" si="1"/>
        <v>100</v>
      </c>
      <c r="R9" s="96"/>
    </row>
    <row r="10" spans="1:18" ht="12.75" hidden="1" customHeight="1">
      <c r="A10" s="184" t="s">
        <v>200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10">
        <v>1</v>
      </c>
      <c r="L10" s="110">
        <v>3</v>
      </c>
      <c r="M10" s="111"/>
      <c r="N10" s="112">
        <v>444590</v>
      </c>
      <c r="O10" s="113">
        <v>444.6</v>
      </c>
      <c r="P10" s="113">
        <f t="shared" si="0"/>
        <v>444.6</v>
      </c>
      <c r="Q10" s="114">
        <f t="shared" si="1"/>
        <v>100</v>
      </c>
      <c r="R10" s="96"/>
    </row>
    <row r="11" spans="1:18" ht="12.75" hidden="1" customHeight="1">
      <c r="A11" s="184" t="s">
        <v>201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10">
        <v>1</v>
      </c>
      <c r="L11" s="110">
        <v>3</v>
      </c>
      <c r="M11" s="111"/>
      <c r="N11" s="112">
        <v>312500</v>
      </c>
      <c r="O11" s="113">
        <v>312.5</v>
      </c>
      <c r="P11" s="113">
        <f t="shared" si="0"/>
        <v>312.5</v>
      </c>
      <c r="Q11" s="114">
        <f t="shared" si="1"/>
        <v>100</v>
      </c>
      <c r="R11" s="96"/>
    </row>
    <row r="12" spans="1:18" ht="31.15" hidden="1" customHeight="1">
      <c r="A12" s="184" t="s">
        <v>202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10">
        <v>1</v>
      </c>
      <c r="L12" s="110">
        <v>3</v>
      </c>
      <c r="M12" s="111"/>
      <c r="N12" s="112">
        <v>312500</v>
      </c>
      <c r="O12" s="113">
        <v>312.5</v>
      </c>
      <c r="P12" s="113">
        <f t="shared" si="0"/>
        <v>312.5</v>
      </c>
      <c r="Q12" s="114">
        <f t="shared" si="1"/>
        <v>100</v>
      </c>
      <c r="R12" s="96"/>
    </row>
    <row r="13" spans="1:18" ht="12.75" hidden="1" customHeight="1">
      <c r="A13" s="184" t="s">
        <v>203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10">
        <v>1</v>
      </c>
      <c r="L13" s="110">
        <v>3</v>
      </c>
      <c r="M13" s="111"/>
      <c r="N13" s="112">
        <v>132076.85999999999</v>
      </c>
      <c r="O13" s="113">
        <v>132.1</v>
      </c>
      <c r="P13" s="113">
        <f t="shared" si="0"/>
        <v>132.1</v>
      </c>
      <c r="Q13" s="114">
        <f t="shared" si="1"/>
        <v>100</v>
      </c>
      <c r="R13" s="96"/>
    </row>
    <row r="14" spans="1:18" ht="12.75" hidden="1" customHeight="1">
      <c r="A14" s="184" t="s">
        <v>204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10">
        <v>1</v>
      </c>
      <c r="L14" s="110">
        <v>3</v>
      </c>
      <c r="M14" s="111"/>
      <c r="N14" s="112">
        <v>132076.85999999999</v>
      </c>
      <c r="O14" s="113">
        <v>132.1</v>
      </c>
      <c r="P14" s="113">
        <f t="shared" si="0"/>
        <v>132.1</v>
      </c>
      <c r="Q14" s="114">
        <f t="shared" si="1"/>
        <v>100</v>
      </c>
      <c r="R14" s="96"/>
    </row>
    <row r="15" spans="1:18" ht="21" hidden="1" customHeight="1">
      <c r="A15" s="184" t="s">
        <v>205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10">
        <v>1</v>
      </c>
      <c r="L15" s="110">
        <v>3</v>
      </c>
      <c r="M15" s="111"/>
      <c r="N15" s="112">
        <v>13.14</v>
      </c>
      <c r="O15" s="113">
        <v>0</v>
      </c>
      <c r="P15" s="113">
        <f t="shared" si="0"/>
        <v>0</v>
      </c>
      <c r="Q15" s="114" t="e">
        <f t="shared" si="1"/>
        <v>#DIV/0!</v>
      </c>
      <c r="R15" s="96"/>
    </row>
    <row r="16" spans="1:18" ht="12.75" hidden="1" customHeight="1">
      <c r="A16" s="184" t="s">
        <v>206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10">
        <v>1</v>
      </c>
      <c r="L16" s="110">
        <v>3</v>
      </c>
      <c r="M16" s="111"/>
      <c r="N16" s="112">
        <v>13.14</v>
      </c>
      <c r="O16" s="113">
        <v>0</v>
      </c>
      <c r="P16" s="113">
        <f t="shared" si="0"/>
        <v>0</v>
      </c>
      <c r="Q16" s="114" t="e">
        <f t="shared" si="1"/>
        <v>#DIV/0!</v>
      </c>
      <c r="R16" s="96"/>
    </row>
    <row r="17" spans="1:18" ht="52.15" hidden="1" customHeight="1">
      <c r="A17" s="184" t="s">
        <v>207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10">
        <v>1</v>
      </c>
      <c r="L17" s="110">
        <v>3</v>
      </c>
      <c r="M17" s="111"/>
      <c r="N17" s="112">
        <v>444590</v>
      </c>
      <c r="O17" s="113">
        <v>444.6</v>
      </c>
      <c r="P17" s="113">
        <f t="shared" si="0"/>
        <v>444.6</v>
      </c>
      <c r="Q17" s="114">
        <f t="shared" si="1"/>
        <v>100</v>
      </c>
      <c r="R17" s="96"/>
    </row>
    <row r="18" spans="1:18" ht="55.15" customHeight="1">
      <c r="A18" s="190" t="s">
        <v>208</v>
      </c>
      <c r="B18" s="191"/>
      <c r="C18" s="191"/>
      <c r="D18" s="191"/>
      <c r="E18" s="191"/>
      <c r="F18" s="191"/>
      <c r="G18" s="191"/>
      <c r="H18" s="191"/>
      <c r="I18" s="191"/>
      <c r="J18" s="192"/>
      <c r="K18" s="110">
        <v>1</v>
      </c>
      <c r="L18" s="110">
        <v>4</v>
      </c>
      <c r="M18" s="111"/>
      <c r="N18" s="112">
        <v>24926085.140000001</v>
      </c>
      <c r="O18" s="113">
        <v>29577.5</v>
      </c>
      <c r="P18" s="113">
        <f t="shared" si="0"/>
        <v>29577.5</v>
      </c>
      <c r="Q18" s="114">
        <f t="shared" si="1"/>
        <v>100</v>
      </c>
      <c r="R18" s="96"/>
    </row>
    <row r="19" spans="1:18" ht="12.75" customHeight="1">
      <c r="A19" s="184" t="s">
        <v>209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10">
        <v>1</v>
      </c>
      <c r="L19" s="110">
        <v>5</v>
      </c>
      <c r="M19" s="111"/>
      <c r="N19" s="112">
        <v>39700</v>
      </c>
      <c r="O19" s="113">
        <v>5.5</v>
      </c>
      <c r="P19" s="113">
        <f t="shared" si="0"/>
        <v>5.5</v>
      </c>
      <c r="Q19" s="114">
        <f t="shared" si="1"/>
        <v>100</v>
      </c>
      <c r="R19" s="96"/>
    </row>
    <row r="20" spans="1:18" ht="38.450000000000003" customHeight="1">
      <c r="A20" s="184" t="s">
        <v>210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10">
        <v>1</v>
      </c>
      <c r="L20" s="110">
        <v>6</v>
      </c>
      <c r="M20" s="111"/>
      <c r="N20" s="112">
        <v>8276299.9999999991</v>
      </c>
      <c r="O20" s="113">
        <v>11254.6</v>
      </c>
      <c r="P20" s="113">
        <f t="shared" si="0"/>
        <v>11254.6</v>
      </c>
      <c r="Q20" s="114">
        <f t="shared" si="1"/>
        <v>100</v>
      </c>
      <c r="R20" s="96"/>
    </row>
    <row r="21" spans="1:18" ht="12.75" customHeight="1">
      <c r="A21" s="184" t="s">
        <v>211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10">
        <v>1</v>
      </c>
      <c r="L21" s="110">
        <v>7</v>
      </c>
      <c r="M21" s="111"/>
      <c r="N21" s="112">
        <v>1214167.21</v>
      </c>
      <c r="O21" s="113">
        <v>164</v>
      </c>
      <c r="P21" s="113">
        <f t="shared" si="0"/>
        <v>164</v>
      </c>
      <c r="Q21" s="114">
        <v>100</v>
      </c>
      <c r="R21" s="96"/>
    </row>
    <row r="22" spans="1:18" ht="12.75" hidden="1" customHeight="1">
      <c r="A22" s="184" t="s">
        <v>212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10">
        <v>1</v>
      </c>
      <c r="L22" s="110">
        <v>7</v>
      </c>
      <c r="M22" s="111"/>
      <c r="N22" s="112">
        <v>796951.73</v>
      </c>
      <c r="O22" s="113">
        <v>797</v>
      </c>
      <c r="P22" s="113">
        <f t="shared" si="0"/>
        <v>797</v>
      </c>
      <c r="Q22" s="114">
        <f t="shared" ref="Q22:Q34" si="2">P22/O22*100</f>
        <v>100</v>
      </c>
      <c r="R22" s="96"/>
    </row>
    <row r="23" spans="1:18" ht="12.75" hidden="1" customHeight="1">
      <c r="A23" s="184" t="s">
        <v>212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10">
        <v>1</v>
      </c>
      <c r="L23" s="110">
        <v>7</v>
      </c>
      <c r="M23" s="111"/>
      <c r="N23" s="112">
        <v>796951.73</v>
      </c>
      <c r="O23" s="113">
        <v>797</v>
      </c>
      <c r="P23" s="113">
        <f t="shared" si="0"/>
        <v>797</v>
      </c>
      <c r="Q23" s="114">
        <f t="shared" si="2"/>
        <v>100</v>
      </c>
      <c r="R23" s="96"/>
    </row>
    <row r="24" spans="1:18" ht="12.75" hidden="1" customHeight="1">
      <c r="A24" s="184" t="s">
        <v>213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10">
        <v>1</v>
      </c>
      <c r="L24" s="110">
        <v>7</v>
      </c>
      <c r="M24" s="111"/>
      <c r="N24" s="112">
        <v>796951.73</v>
      </c>
      <c r="O24" s="113">
        <v>797</v>
      </c>
      <c r="P24" s="113">
        <f t="shared" si="0"/>
        <v>797</v>
      </c>
      <c r="Q24" s="114">
        <f t="shared" si="2"/>
        <v>100</v>
      </c>
      <c r="R24" s="96"/>
    </row>
    <row r="25" spans="1:18" ht="21" hidden="1" customHeight="1">
      <c r="A25" s="184" t="s">
        <v>205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10">
        <v>1</v>
      </c>
      <c r="L25" s="110">
        <v>7</v>
      </c>
      <c r="M25" s="111"/>
      <c r="N25" s="112">
        <v>796951.73</v>
      </c>
      <c r="O25" s="113">
        <v>797</v>
      </c>
      <c r="P25" s="113">
        <f t="shared" si="0"/>
        <v>797</v>
      </c>
      <c r="Q25" s="114">
        <f t="shared" si="2"/>
        <v>100</v>
      </c>
      <c r="R25" s="96"/>
    </row>
    <row r="26" spans="1:18" ht="12.75" hidden="1" customHeight="1">
      <c r="A26" s="184" t="s">
        <v>214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10">
        <v>1</v>
      </c>
      <c r="L26" s="110">
        <v>7</v>
      </c>
      <c r="M26" s="111"/>
      <c r="N26" s="112">
        <v>796951.73</v>
      </c>
      <c r="O26" s="113">
        <v>797</v>
      </c>
      <c r="P26" s="113">
        <f t="shared" si="0"/>
        <v>797</v>
      </c>
      <c r="Q26" s="114">
        <f t="shared" si="2"/>
        <v>100</v>
      </c>
      <c r="R26" s="96"/>
    </row>
    <row r="27" spans="1:18" ht="12.75" hidden="1" customHeight="1">
      <c r="A27" s="184" t="s">
        <v>215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10">
        <v>1</v>
      </c>
      <c r="L27" s="110">
        <v>7</v>
      </c>
      <c r="M27" s="111"/>
      <c r="N27" s="112">
        <v>796951.73</v>
      </c>
      <c r="O27" s="113">
        <v>797</v>
      </c>
      <c r="P27" s="113">
        <f t="shared" si="0"/>
        <v>797</v>
      </c>
      <c r="Q27" s="114">
        <f t="shared" si="2"/>
        <v>100</v>
      </c>
      <c r="R27" s="96"/>
    </row>
    <row r="28" spans="1:18" ht="12.75" hidden="1" customHeight="1">
      <c r="A28" s="184" t="s">
        <v>216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10">
        <v>1</v>
      </c>
      <c r="L28" s="110">
        <v>7</v>
      </c>
      <c r="M28" s="111"/>
      <c r="N28" s="112">
        <v>417215.48</v>
      </c>
      <c r="O28" s="113">
        <v>417.2</v>
      </c>
      <c r="P28" s="113">
        <f t="shared" si="0"/>
        <v>417.2</v>
      </c>
      <c r="Q28" s="114">
        <f t="shared" si="2"/>
        <v>100</v>
      </c>
      <c r="R28" s="96"/>
    </row>
    <row r="29" spans="1:18" ht="12.75" hidden="1" customHeight="1">
      <c r="A29" s="184" t="s">
        <v>217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10">
        <v>1</v>
      </c>
      <c r="L29" s="110">
        <v>7</v>
      </c>
      <c r="M29" s="111"/>
      <c r="N29" s="112">
        <v>417215.48</v>
      </c>
      <c r="O29" s="113">
        <v>417.2</v>
      </c>
      <c r="P29" s="113">
        <f t="shared" si="0"/>
        <v>417.2</v>
      </c>
      <c r="Q29" s="114">
        <f t="shared" si="2"/>
        <v>100</v>
      </c>
      <c r="R29" s="96"/>
    </row>
    <row r="30" spans="1:18" ht="41.45" hidden="1" customHeight="1">
      <c r="A30" s="184" t="s">
        <v>205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10">
        <v>1</v>
      </c>
      <c r="L30" s="110">
        <v>7</v>
      </c>
      <c r="M30" s="111"/>
      <c r="N30" s="112">
        <v>417215.48</v>
      </c>
      <c r="O30" s="113">
        <v>417.2</v>
      </c>
      <c r="P30" s="113">
        <f t="shared" si="0"/>
        <v>417.2</v>
      </c>
      <c r="Q30" s="114">
        <f t="shared" si="2"/>
        <v>100</v>
      </c>
      <c r="R30" s="96"/>
    </row>
    <row r="31" spans="1:18" ht="12.75" hidden="1" customHeight="1">
      <c r="A31" s="184" t="s">
        <v>214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10">
        <v>1</v>
      </c>
      <c r="L31" s="110">
        <v>7</v>
      </c>
      <c r="M31" s="111"/>
      <c r="N31" s="112">
        <v>417215.48</v>
      </c>
      <c r="O31" s="113">
        <v>417.2</v>
      </c>
      <c r="P31" s="113">
        <f t="shared" si="0"/>
        <v>417.2</v>
      </c>
      <c r="Q31" s="114">
        <f t="shared" si="2"/>
        <v>100</v>
      </c>
      <c r="R31" s="96"/>
    </row>
    <row r="32" spans="1:18" ht="12.75" hidden="1" customHeight="1">
      <c r="A32" s="184" t="s">
        <v>218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10">
        <v>1</v>
      </c>
      <c r="L32" s="110">
        <v>7</v>
      </c>
      <c r="M32" s="111"/>
      <c r="N32" s="112">
        <v>417215.48</v>
      </c>
      <c r="O32" s="113">
        <v>417.2</v>
      </c>
      <c r="P32" s="113">
        <f t="shared" si="0"/>
        <v>417.2</v>
      </c>
      <c r="Q32" s="114">
        <f t="shared" si="2"/>
        <v>100</v>
      </c>
      <c r="R32" s="96"/>
    </row>
    <row r="33" spans="1:18" ht="12.75" hidden="1" customHeight="1">
      <c r="A33" s="184" t="s">
        <v>219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10">
        <v>1</v>
      </c>
      <c r="L33" s="110">
        <v>11</v>
      </c>
      <c r="M33" s="111"/>
      <c r="N33" s="112">
        <v>148051</v>
      </c>
      <c r="O33" s="113">
        <v>0</v>
      </c>
      <c r="P33" s="113">
        <f t="shared" si="0"/>
        <v>0</v>
      </c>
      <c r="Q33" s="114" t="e">
        <f t="shared" si="2"/>
        <v>#DIV/0!</v>
      </c>
      <c r="R33" s="96"/>
    </row>
    <row r="34" spans="1:18" ht="12.75" customHeight="1">
      <c r="A34" s="184" t="s">
        <v>220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10">
        <v>1</v>
      </c>
      <c r="L34" s="110">
        <v>13</v>
      </c>
      <c r="M34" s="111"/>
      <c r="N34" s="112">
        <v>13536950.949999999</v>
      </c>
      <c r="O34" s="113">
        <v>21836.5</v>
      </c>
      <c r="P34" s="113">
        <f t="shared" si="0"/>
        <v>21836.5</v>
      </c>
      <c r="Q34" s="114">
        <f t="shared" si="2"/>
        <v>100</v>
      </c>
      <c r="R34" s="96"/>
    </row>
    <row r="35" spans="1:18" ht="12.75" customHeight="1">
      <c r="A35" s="184" t="s">
        <v>300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10">
        <v>3</v>
      </c>
      <c r="L35" s="110">
        <v>9</v>
      </c>
      <c r="M35" s="111"/>
      <c r="N35" s="112">
        <v>13536950.949999999</v>
      </c>
      <c r="O35" s="113">
        <v>842.9</v>
      </c>
      <c r="P35" s="113">
        <f t="shared" ref="P35" si="3">O35</f>
        <v>842.9</v>
      </c>
      <c r="Q35" s="114">
        <f t="shared" ref="Q35" si="4">P35/O35*100</f>
        <v>100</v>
      </c>
      <c r="R35" s="96"/>
    </row>
    <row r="36" spans="1:18" ht="16.5" hidden="1" customHeight="1">
      <c r="A36" s="193" t="s">
        <v>221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15">
        <v>4</v>
      </c>
      <c r="L36" s="115">
        <v>0</v>
      </c>
      <c r="M36" s="111"/>
      <c r="N36" s="116">
        <v>80038903.590000004</v>
      </c>
      <c r="O36" s="117">
        <v>80038.899999999994</v>
      </c>
      <c r="P36" s="113">
        <f t="shared" ref="P36:P75" si="5">O36</f>
        <v>80038.899999999994</v>
      </c>
      <c r="Q36" s="114">
        <f t="shared" ref="Q36:Q58" si="6">P36/O36*100</f>
        <v>100</v>
      </c>
      <c r="R36" s="96"/>
    </row>
    <row r="37" spans="1:18" ht="12.75" customHeight="1">
      <c r="A37" s="184" t="s">
        <v>222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10">
        <v>4</v>
      </c>
      <c r="L37" s="110">
        <v>5</v>
      </c>
      <c r="M37" s="111"/>
      <c r="N37" s="112">
        <v>1359600</v>
      </c>
      <c r="O37" s="113">
        <v>47.5</v>
      </c>
      <c r="P37" s="113">
        <f t="shared" si="5"/>
        <v>47.5</v>
      </c>
      <c r="Q37" s="114">
        <f t="shared" si="6"/>
        <v>100</v>
      </c>
      <c r="R37" s="96"/>
    </row>
    <row r="38" spans="1:18" ht="12.75" hidden="1" customHeight="1">
      <c r="A38" s="184" t="s">
        <v>223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10">
        <v>4</v>
      </c>
      <c r="L38" s="110">
        <v>5</v>
      </c>
      <c r="M38" s="111"/>
      <c r="N38" s="112">
        <v>1240300</v>
      </c>
      <c r="O38" s="113">
        <v>1240.3</v>
      </c>
      <c r="P38" s="113">
        <f t="shared" si="5"/>
        <v>1240.3</v>
      </c>
      <c r="Q38" s="114">
        <f t="shared" si="6"/>
        <v>100</v>
      </c>
      <c r="R38" s="96"/>
    </row>
    <row r="39" spans="1:18" ht="21" hidden="1" customHeight="1">
      <c r="A39" s="184" t="s">
        <v>224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10">
        <v>4</v>
      </c>
      <c r="L39" s="110">
        <v>5</v>
      </c>
      <c r="M39" s="111"/>
      <c r="N39" s="112">
        <v>1240300</v>
      </c>
      <c r="O39" s="113">
        <v>1240.3</v>
      </c>
      <c r="P39" s="113">
        <f t="shared" si="5"/>
        <v>1240.3</v>
      </c>
      <c r="Q39" s="114">
        <f t="shared" si="6"/>
        <v>100</v>
      </c>
      <c r="R39" s="96"/>
    </row>
    <row r="40" spans="1:18" ht="21" hidden="1" customHeight="1">
      <c r="A40" s="184" t="s">
        <v>225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10">
        <v>4</v>
      </c>
      <c r="L40" s="110">
        <v>5</v>
      </c>
      <c r="M40" s="111"/>
      <c r="N40" s="112">
        <v>1240300</v>
      </c>
      <c r="O40" s="113">
        <v>1240.3</v>
      </c>
      <c r="P40" s="113">
        <f t="shared" si="5"/>
        <v>1240.3</v>
      </c>
      <c r="Q40" s="114">
        <f t="shared" si="6"/>
        <v>100</v>
      </c>
      <c r="R40" s="96"/>
    </row>
    <row r="41" spans="1:18" ht="21" hidden="1" customHeight="1">
      <c r="A41" s="184" t="s">
        <v>203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10">
        <v>4</v>
      </c>
      <c r="L41" s="110">
        <v>5</v>
      </c>
      <c r="M41" s="111"/>
      <c r="N41" s="112">
        <v>1240300</v>
      </c>
      <c r="O41" s="113">
        <v>1240.3</v>
      </c>
      <c r="P41" s="113">
        <f t="shared" si="5"/>
        <v>1240.3</v>
      </c>
      <c r="Q41" s="114">
        <f t="shared" si="6"/>
        <v>100</v>
      </c>
      <c r="R41" s="96"/>
    </row>
    <row r="42" spans="1:18" ht="12.75" hidden="1" customHeight="1">
      <c r="A42" s="184" t="s">
        <v>204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10">
        <v>4</v>
      </c>
      <c r="L42" s="110">
        <v>5</v>
      </c>
      <c r="M42" s="111"/>
      <c r="N42" s="112">
        <v>1240300</v>
      </c>
      <c r="O42" s="113">
        <v>1240.3</v>
      </c>
      <c r="P42" s="113">
        <f t="shared" si="5"/>
        <v>1240.3</v>
      </c>
      <c r="Q42" s="114">
        <f t="shared" si="6"/>
        <v>100</v>
      </c>
      <c r="R42" s="96"/>
    </row>
    <row r="43" spans="1:18" ht="21" hidden="1" customHeight="1">
      <c r="A43" s="184" t="s">
        <v>226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10">
        <v>4</v>
      </c>
      <c r="L43" s="110">
        <v>5</v>
      </c>
      <c r="M43" s="111"/>
      <c r="N43" s="112">
        <v>1240300</v>
      </c>
      <c r="O43" s="113">
        <v>1240.3</v>
      </c>
      <c r="P43" s="113">
        <f t="shared" si="5"/>
        <v>1240.3</v>
      </c>
      <c r="Q43" s="114">
        <f t="shared" si="6"/>
        <v>100</v>
      </c>
      <c r="R43" s="96"/>
    </row>
    <row r="44" spans="1:18" ht="12.75" hidden="1" customHeight="1">
      <c r="A44" s="184" t="s">
        <v>227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10">
        <v>4</v>
      </c>
      <c r="L44" s="110">
        <v>5</v>
      </c>
      <c r="M44" s="111"/>
      <c r="N44" s="112">
        <v>119300</v>
      </c>
      <c r="O44" s="113">
        <v>119.3</v>
      </c>
      <c r="P44" s="113">
        <f t="shared" si="5"/>
        <v>119.3</v>
      </c>
      <c r="Q44" s="114">
        <f t="shared" si="6"/>
        <v>100</v>
      </c>
      <c r="R44" s="96"/>
    </row>
    <row r="45" spans="1:18" ht="21" hidden="1" customHeight="1">
      <c r="A45" s="184" t="s">
        <v>227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10">
        <v>4</v>
      </c>
      <c r="L45" s="110">
        <v>5</v>
      </c>
      <c r="M45" s="111"/>
      <c r="N45" s="112">
        <v>119300</v>
      </c>
      <c r="O45" s="113">
        <v>119.3</v>
      </c>
      <c r="P45" s="113">
        <f t="shared" si="5"/>
        <v>119.3</v>
      </c>
      <c r="Q45" s="114">
        <f t="shared" si="6"/>
        <v>100</v>
      </c>
      <c r="R45" s="96"/>
    </row>
    <row r="46" spans="1:18" ht="21" hidden="1" customHeight="1">
      <c r="A46" s="184" t="s">
        <v>228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10">
        <v>4</v>
      </c>
      <c r="L46" s="110">
        <v>5</v>
      </c>
      <c r="M46" s="111"/>
      <c r="N46" s="112">
        <v>1300</v>
      </c>
      <c r="O46" s="113">
        <v>1.3</v>
      </c>
      <c r="P46" s="113">
        <f t="shared" si="5"/>
        <v>1.3</v>
      </c>
      <c r="Q46" s="114">
        <f t="shared" si="6"/>
        <v>100</v>
      </c>
      <c r="R46" s="96"/>
    </row>
    <row r="47" spans="1:18" ht="31.15" hidden="1" customHeight="1">
      <c r="A47" s="184" t="s">
        <v>203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10">
        <v>4</v>
      </c>
      <c r="L47" s="110">
        <v>5</v>
      </c>
      <c r="M47" s="111"/>
      <c r="N47" s="112">
        <v>1300</v>
      </c>
      <c r="O47" s="113">
        <v>1.3</v>
      </c>
      <c r="P47" s="113">
        <f t="shared" si="5"/>
        <v>1.3</v>
      </c>
      <c r="Q47" s="114">
        <f t="shared" si="6"/>
        <v>100</v>
      </c>
      <c r="R47" s="96"/>
    </row>
    <row r="48" spans="1:18" ht="12.75" hidden="1" customHeight="1">
      <c r="A48" s="184" t="s">
        <v>204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10">
        <v>4</v>
      </c>
      <c r="L48" s="110">
        <v>5</v>
      </c>
      <c r="M48" s="111"/>
      <c r="N48" s="112">
        <v>1300</v>
      </c>
      <c r="O48" s="113">
        <v>1.3</v>
      </c>
      <c r="P48" s="113">
        <f t="shared" si="5"/>
        <v>1.3</v>
      </c>
      <c r="Q48" s="114">
        <f t="shared" si="6"/>
        <v>100</v>
      </c>
      <c r="R48" s="96"/>
    </row>
    <row r="49" spans="1:18" ht="21" hidden="1" customHeight="1">
      <c r="A49" s="184" t="s">
        <v>229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10">
        <v>4</v>
      </c>
      <c r="L49" s="110">
        <v>5</v>
      </c>
      <c r="M49" s="111"/>
      <c r="N49" s="112">
        <v>1300</v>
      </c>
      <c r="O49" s="113">
        <v>1.3</v>
      </c>
      <c r="P49" s="113">
        <f t="shared" si="5"/>
        <v>1.3</v>
      </c>
      <c r="Q49" s="114">
        <f t="shared" si="6"/>
        <v>100</v>
      </c>
      <c r="R49" s="96"/>
    </row>
    <row r="50" spans="1:18" ht="12.75" hidden="1" customHeight="1">
      <c r="A50" s="184" t="s">
        <v>230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10">
        <v>4</v>
      </c>
      <c r="L50" s="110">
        <v>5</v>
      </c>
      <c r="M50" s="111"/>
      <c r="N50" s="112">
        <v>118000</v>
      </c>
      <c r="O50" s="113">
        <v>118</v>
      </c>
      <c r="P50" s="113">
        <f t="shared" si="5"/>
        <v>118</v>
      </c>
      <c r="Q50" s="114">
        <f t="shared" si="6"/>
        <v>100</v>
      </c>
      <c r="R50" s="96"/>
    </row>
    <row r="51" spans="1:18" ht="21" hidden="1" customHeight="1">
      <c r="A51" s="184" t="s">
        <v>203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10">
        <v>4</v>
      </c>
      <c r="L51" s="110">
        <v>5</v>
      </c>
      <c r="M51" s="111"/>
      <c r="N51" s="112">
        <v>118000</v>
      </c>
      <c r="O51" s="113">
        <v>118</v>
      </c>
      <c r="P51" s="113">
        <f t="shared" si="5"/>
        <v>118</v>
      </c>
      <c r="Q51" s="114">
        <f t="shared" si="6"/>
        <v>100</v>
      </c>
      <c r="R51" s="96"/>
    </row>
    <row r="52" spans="1:18" ht="12.75" hidden="1" customHeight="1">
      <c r="A52" s="184" t="s">
        <v>204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10">
        <v>4</v>
      </c>
      <c r="L52" s="110">
        <v>5</v>
      </c>
      <c r="M52" s="111"/>
      <c r="N52" s="112">
        <v>118000</v>
      </c>
      <c r="O52" s="113">
        <v>118</v>
      </c>
      <c r="P52" s="113">
        <f t="shared" si="5"/>
        <v>118</v>
      </c>
      <c r="Q52" s="114">
        <f t="shared" si="6"/>
        <v>100</v>
      </c>
      <c r="R52" s="96"/>
    </row>
    <row r="53" spans="1:18" ht="21" hidden="1" customHeight="1">
      <c r="A53" s="184" t="s">
        <v>231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10">
        <v>4</v>
      </c>
      <c r="L53" s="110">
        <v>5</v>
      </c>
      <c r="M53" s="111"/>
      <c r="N53" s="112">
        <v>118000</v>
      </c>
      <c r="O53" s="113">
        <v>118</v>
      </c>
      <c r="P53" s="113">
        <f t="shared" si="5"/>
        <v>118</v>
      </c>
      <c r="Q53" s="114">
        <f t="shared" si="6"/>
        <v>100</v>
      </c>
      <c r="R53" s="96"/>
    </row>
    <row r="54" spans="1:18" ht="12.75" customHeight="1">
      <c r="A54" s="184" t="s">
        <v>232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10">
        <v>4</v>
      </c>
      <c r="L54" s="110">
        <v>6</v>
      </c>
      <c r="M54" s="111"/>
      <c r="N54" s="112">
        <v>300000</v>
      </c>
      <c r="O54" s="113">
        <v>184</v>
      </c>
      <c r="P54" s="113">
        <f t="shared" si="5"/>
        <v>184</v>
      </c>
      <c r="Q54" s="114">
        <f t="shared" si="6"/>
        <v>100</v>
      </c>
      <c r="R54" s="96"/>
    </row>
    <row r="55" spans="1:18" ht="12.75" customHeight="1">
      <c r="A55" s="184" t="s">
        <v>233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10">
        <v>4</v>
      </c>
      <c r="L55" s="110">
        <v>9</v>
      </c>
      <c r="M55" s="111"/>
      <c r="N55" s="112">
        <v>71421384.420000002</v>
      </c>
      <c r="O55" s="113">
        <v>57018.9</v>
      </c>
      <c r="P55" s="113">
        <f t="shared" si="5"/>
        <v>57018.9</v>
      </c>
      <c r="Q55" s="114">
        <f t="shared" si="6"/>
        <v>100</v>
      </c>
      <c r="R55" s="96"/>
    </row>
    <row r="56" spans="1:18" ht="12.75" customHeight="1">
      <c r="A56" s="184" t="s">
        <v>234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10">
        <v>4</v>
      </c>
      <c r="L56" s="110">
        <v>12</v>
      </c>
      <c r="M56" s="111"/>
      <c r="N56" s="112">
        <v>6957919.1699999999</v>
      </c>
      <c r="O56" s="113">
        <v>3496.5</v>
      </c>
      <c r="P56" s="113">
        <f t="shared" si="5"/>
        <v>3496.5</v>
      </c>
      <c r="Q56" s="114">
        <f t="shared" si="6"/>
        <v>100</v>
      </c>
      <c r="R56" s="96"/>
    </row>
    <row r="57" spans="1:18" ht="12.75" hidden="1" customHeight="1">
      <c r="A57" s="184" t="s">
        <v>235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10">
        <v>5</v>
      </c>
      <c r="L57" s="110">
        <v>1</v>
      </c>
      <c r="M57" s="111"/>
      <c r="N57" s="112">
        <v>8795928.0899999999</v>
      </c>
      <c r="O57" s="113"/>
      <c r="P57" s="113"/>
      <c r="Q57" s="114" t="e">
        <f t="shared" si="6"/>
        <v>#DIV/0!</v>
      </c>
      <c r="R57" s="96"/>
    </row>
    <row r="58" spans="1:18" ht="12.75" customHeight="1">
      <c r="A58" s="184" t="s">
        <v>236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10">
        <v>5</v>
      </c>
      <c r="L58" s="110">
        <v>2</v>
      </c>
      <c r="M58" s="111"/>
      <c r="N58" s="112">
        <v>13784642.620000001</v>
      </c>
      <c r="O58" s="113">
        <v>5932.3</v>
      </c>
      <c r="P58" s="113">
        <v>5932.3</v>
      </c>
      <c r="Q58" s="114">
        <f t="shared" si="6"/>
        <v>100</v>
      </c>
      <c r="R58" s="96"/>
    </row>
    <row r="59" spans="1:18" ht="12.75" hidden="1" customHeight="1">
      <c r="A59" s="184" t="s">
        <v>237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10">
        <v>5</v>
      </c>
      <c r="L59" s="110">
        <v>3</v>
      </c>
      <c r="M59" s="111"/>
      <c r="N59" s="112">
        <v>8480867.3599999994</v>
      </c>
      <c r="O59" s="113">
        <v>0</v>
      </c>
      <c r="P59" s="113">
        <f t="shared" si="5"/>
        <v>0</v>
      </c>
      <c r="Q59" s="114"/>
      <c r="R59" s="96"/>
    </row>
    <row r="60" spans="1:18" ht="25.9" hidden="1" customHeight="1">
      <c r="A60" s="184" t="s">
        <v>238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10">
        <v>5</v>
      </c>
      <c r="L60" s="110">
        <v>5</v>
      </c>
      <c r="M60" s="111"/>
      <c r="N60" s="112">
        <v>1162376.57</v>
      </c>
      <c r="O60" s="113"/>
      <c r="P60" s="113">
        <f t="shared" si="5"/>
        <v>0</v>
      </c>
      <c r="Q60" s="114"/>
      <c r="R60" s="96"/>
    </row>
    <row r="61" spans="1:18" ht="12.75" customHeight="1">
      <c r="A61" s="184" t="s">
        <v>239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10">
        <v>7</v>
      </c>
      <c r="L61" s="110">
        <v>1</v>
      </c>
      <c r="M61" s="111"/>
      <c r="N61" s="112">
        <v>168649986.25</v>
      </c>
      <c r="O61" s="113">
        <v>206554.7</v>
      </c>
      <c r="P61" s="113">
        <f t="shared" si="5"/>
        <v>206554.7</v>
      </c>
      <c r="Q61" s="114">
        <f t="shared" ref="Q61:Q76" si="7">P61/O61*100</f>
        <v>100</v>
      </c>
      <c r="R61" s="96"/>
    </row>
    <row r="62" spans="1:18" ht="12.75" customHeight="1">
      <c r="A62" s="184" t="s">
        <v>240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10">
        <v>7</v>
      </c>
      <c r="L62" s="110">
        <v>2</v>
      </c>
      <c r="M62" s="111"/>
      <c r="N62" s="112">
        <v>362548014.14999998</v>
      </c>
      <c r="O62" s="113">
        <v>454476.6</v>
      </c>
      <c r="P62" s="113">
        <f t="shared" si="5"/>
        <v>454476.6</v>
      </c>
      <c r="Q62" s="114">
        <f t="shared" si="7"/>
        <v>100</v>
      </c>
      <c r="R62" s="96"/>
    </row>
    <row r="63" spans="1:18" ht="12.75" customHeight="1">
      <c r="A63" s="194" t="s">
        <v>241</v>
      </c>
      <c r="B63" s="195"/>
      <c r="C63" s="195"/>
      <c r="D63" s="195"/>
      <c r="E63" s="195"/>
      <c r="F63" s="195"/>
      <c r="G63" s="196"/>
      <c r="H63" s="118"/>
      <c r="I63" s="118"/>
      <c r="J63" s="118"/>
      <c r="K63" s="110">
        <v>7</v>
      </c>
      <c r="L63" s="110">
        <v>3</v>
      </c>
      <c r="M63" s="111"/>
      <c r="N63" s="112"/>
      <c r="O63" s="113">
        <v>23687.5</v>
      </c>
      <c r="P63" s="113">
        <f t="shared" si="5"/>
        <v>23687.5</v>
      </c>
      <c r="Q63" s="114">
        <f t="shared" si="7"/>
        <v>100</v>
      </c>
      <c r="R63" s="96"/>
    </row>
    <row r="64" spans="1:18" ht="12.75" customHeight="1">
      <c r="A64" s="184" t="s">
        <v>242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10">
        <v>7</v>
      </c>
      <c r="L64" s="110">
        <v>7</v>
      </c>
      <c r="M64" s="111"/>
      <c r="N64" s="112">
        <v>3447230</v>
      </c>
      <c r="O64" s="113">
        <v>7402.2</v>
      </c>
      <c r="P64" s="113">
        <f t="shared" si="5"/>
        <v>7402.2</v>
      </c>
      <c r="Q64" s="114">
        <f t="shared" si="7"/>
        <v>100</v>
      </c>
      <c r="R64" s="96"/>
    </row>
    <row r="65" spans="1:18" ht="12.75" customHeight="1">
      <c r="A65" s="184" t="s">
        <v>243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10">
        <v>7</v>
      </c>
      <c r="L65" s="110">
        <v>9</v>
      </c>
      <c r="M65" s="111"/>
      <c r="N65" s="112">
        <v>22041344.900000006</v>
      </c>
      <c r="O65" s="113">
        <v>28805.9</v>
      </c>
      <c r="P65" s="113">
        <f t="shared" si="5"/>
        <v>28805.9</v>
      </c>
      <c r="Q65" s="114">
        <f t="shared" si="7"/>
        <v>100</v>
      </c>
      <c r="R65" s="96"/>
    </row>
    <row r="66" spans="1:18" ht="12.75" customHeight="1">
      <c r="A66" s="184" t="s">
        <v>244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10">
        <v>8</v>
      </c>
      <c r="L66" s="110">
        <v>1</v>
      </c>
      <c r="M66" s="111"/>
      <c r="N66" s="112">
        <v>65411849.800000004</v>
      </c>
      <c r="O66" s="113">
        <v>103423.7</v>
      </c>
      <c r="P66" s="113">
        <f t="shared" si="5"/>
        <v>103423.7</v>
      </c>
      <c r="Q66" s="114">
        <f t="shared" si="7"/>
        <v>100</v>
      </c>
      <c r="R66" s="96"/>
    </row>
    <row r="67" spans="1:18" ht="12.75" customHeight="1">
      <c r="A67" s="184" t="s">
        <v>245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10">
        <v>8</v>
      </c>
      <c r="L67" s="110">
        <v>4</v>
      </c>
      <c r="M67" s="111"/>
      <c r="N67" s="112">
        <v>3417838.18</v>
      </c>
      <c r="O67" s="113">
        <v>20972.2</v>
      </c>
      <c r="P67" s="113">
        <f t="shared" si="5"/>
        <v>20972.2</v>
      </c>
      <c r="Q67" s="114">
        <f t="shared" si="7"/>
        <v>100</v>
      </c>
      <c r="R67" s="96"/>
    </row>
    <row r="68" spans="1:18" ht="12.75" customHeight="1">
      <c r="A68" s="184" t="s">
        <v>246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10">
        <v>10</v>
      </c>
      <c r="L68" s="110">
        <v>1</v>
      </c>
      <c r="M68" s="111"/>
      <c r="N68" s="112">
        <v>4091600</v>
      </c>
      <c r="O68" s="113">
        <v>4940.1000000000004</v>
      </c>
      <c r="P68" s="113">
        <f t="shared" si="5"/>
        <v>4940.1000000000004</v>
      </c>
      <c r="Q68" s="114">
        <f t="shared" si="7"/>
        <v>100</v>
      </c>
      <c r="R68" s="96"/>
    </row>
    <row r="69" spans="1:18" ht="12.75" customHeight="1">
      <c r="A69" s="184" t="s">
        <v>247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10">
        <v>10</v>
      </c>
      <c r="L69" s="110">
        <v>3</v>
      </c>
      <c r="M69" s="111"/>
      <c r="N69" s="112">
        <v>10368409</v>
      </c>
      <c r="O69" s="113">
        <v>9069.6</v>
      </c>
      <c r="P69" s="113">
        <f t="shared" si="5"/>
        <v>9069.6</v>
      </c>
      <c r="Q69" s="114">
        <f t="shared" si="7"/>
        <v>100</v>
      </c>
      <c r="R69" s="96"/>
    </row>
    <row r="70" spans="1:18" ht="12.75" customHeight="1">
      <c r="A70" s="184" t="s">
        <v>248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10">
        <v>10</v>
      </c>
      <c r="L70" s="110">
        <v>4</v>
      </c>
      <c r="M70" s="111"/>
      <c r="N70" s="112">
        <v>6653200</v>
      </c>
      <c r="O70" s="113">
        <v>17730.3</v>
      </c>
      <c r="P70" s="113">
        <f t="shared" si="5"/>
        <v>17730.3</v>
      </c>
      <c r="Q70" s="114">
        <f t="shared" si="7"/>
        <v>100</v>
      </c>
      <c r="R70" s="96"/>
    </row>
    <row r="71" spans="1:18" ht="12.75" customHeight="1">
      <c r="A71" s="184" t="s">
        <v>249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10">
        <v>11</v>
      </c>
      <c r="L71" s="110">
        <v>1</v>
      </c>
      <c r="M71" s="111"/>
      <c r="N71" s="112">
        <v>5334400.13</v>
      </c>
      <c r="O71" s="113">
        <v>9608.7000000000007</v>
      </c>
      <c r="P71" s="113">
        <f t="shared" si="5"/>
        <v>9608.7000000000007</v>
      </c>
      <c r="Q71" s="114">
        <f t="shared" si="7"/>
        <v>100</v>
      </c>
      <c r="R71" s="96"/>
    </row>
    <row r="72" spans="1:18" ht="12.75" customHeight="1">
      <c r="A72" s="184" t="s">
        <v>250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10">
        <v>11</v>
      </c>
      <c r="L72" s="110">
        <v>2</v>
      </c>
      <c r="M72" s="111"/>
      <c r="N72" s="112">
        <v>178400</v>
      </c>
      <c r="O72" s="113">
        <v>822.5</v>
      </c>
      <c r="P72" s="113">
        <f t="shared" si="5"/>
        <v>822.5</v>
      </c>
      <c r="Q72" s="114">
        <f t="shared" si="7"/>
        <v>100</v>
      </c>
      <c r="R72" s="96"/>
    </row>
    <row r="73" spans="1:18" ht="12.75" customHeight="1">
      <c r="A73" s="184" t="s">
        <v>251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10">
        <v>12</v>
      </c>
      <c r="L73" s="110">
        <v>2</v>
      </c>
      <c r="M73" s="111"/>
      <c r="N73" s="112">
        <v>391000</v>
      </c>
      <c r="O73" s="113">
        <v>542.9</v>
      </c>
      <c r="P73" s="113">
        <f t="shared" si="5"/>
        <v>542.9</v>
      </c>
      <c r="Q73" s="114">
        <f t="shared" si="7"/>
        <v>100</v>
      </c>
      <c r="R73" s="96"/>
    </row>
    <row r="74" spans="1:18" ht="25.5" customHeight="1">
      <c r="A74" s="184" t="s">
        <v>252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10">
        <v>13</v>
      </c>
      <c r="L74" s="110">
        <v>1</v>
      </c>
      <c r="M74" s="111"/>
      <c r="N74" s="112">
        <v>1578000</v>
      </c>
      <c r="O74" s="113">
        <v>300</v>
      </c>
      <c r="P74" s="113">
        <f t="shared" si="5"/>
        <v>300</v>
      </c>
      <c r="Q74" s="114">
        <f t="shared" si="7"/>
        <v>100</v>
      </c>
      <c r="R74" s="96"/>
    </row>
    <row r="75" spans="1:18" ht="40.15" customHeight="1">
      <c r="A75" s="184" t="s">
        <v>253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10">
        <v>14</v>
      </c>
      <c r="L75" s="110">
        <v>1</v>
      </c>
      <c r="M75" s="111"/>
      <c r="N75" s="112">
        <v>2421700</v>
      </c>
      <c r="O75" s="113">
        <v>2855.2</v>
      </c>
      <c r="P75" s="113">
        <f t="shared" si="5"/>
        <v>2855.2</v>
      </c>
      <c r="Q75" s="114">
        <f t="shared" si="7"/>
        <v>100</v>
      </c>
      <c r="R75" s="96"/>
    </row>
    <row r="76" spans="1:18" ht="40.9" hidden="1" customHeight="1">
      <c r="A76" s="184" t="s">
        <v>254</v>
      </c>
      <c r="B76" s="184"/>
      <c r="C76" s="184"/>
      <c r="D76" s="184"/>
      <c r="E76" s="184"/>
      <c r="F76" s="184"/>
      <c r="G76" s="184"/>
      <c r="H76" s="184"/>
      <c r="I76" s="184"/>
      <c r="J76" s="184"/>
      <c r="K76" s="110">
        <v>14</v>
      </c>
      <c r="L76" s="110">
        <v>3</v>
      </c>
      <c r="M76" s="111"/>
      <c r="N76" s="112">
        <v>781213.15</v>
      </c>
      <c r="O76" s="113"/>
      <c r="P76" s="113"/>
      <c r="Q76" s="114" t="e">
        <f t="shared" si="7"/>
        <v>#DIV/0!</v>
      </c>
      <c r="R76" s="96"/>
    </row>
    <row r="77" spans="1:18" s="124" customFormat="1" ht="18.600000000000001" customHeight="1">
      <c r="A77" s="197" t="s">
        <v>255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9"/>
      <c r="M77" s="119">
        <v>0</v>
      </c>
      <c r="N77" s="120">
        <v>818253248.08999979</v>
      </c>
      <c r="O77" s="121">
        <f>O6+O7+O18+O19+O20+O21+O34+O35+O37+O54+O55+O56+O58+O61+O62+O63+O64+O65+O66+O67+O68+O69+O70+O71+O72+O73+O74+O75</f>
        <v>1023605.5999999999</v>
      </c>
      <c r="P77" s="121">
        <f>P6+P7+P18+P19+P20+P21+P34+P35+P37+P54+P55+P56+P58+P61+P62+P63+P64+P65+P66+P67+P68+P69+P70+P71+P72+P73+P74+P75</f>
        <v>1023605.5999999999</v>
      </c>
      <c r="Q77" s="122">
        <v>100</v>
      </c>
      <c r="R77" s="123"/>
    </row>
    <row r="78" spans="1:18" ht="409.6" hidden="1" customHeight="1">
      <c r="A78" s="119" t="s">
        <v>256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6">
        <v>0</v>
      </c>
      <c r="L78" s="126">
        <v>0</v>
      </c>
      <c r="M78" s="119">
        <v>0</v>
      </c>
      <c r="N78" s="116">
        <v>818253248.08999979</v>
      </c>
      <c r="O78" s="117">
        <v>818253.2</v>
      </c>
      <c r="P78" s="127" t="s">
        <v>257</v>
      </c>
      <c r="Q78" s="128"/>
      <c r="R78" s="129"/>
    </row>
    <row r="79" spans="1:18" ht="12.7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129"/>
    </row>
    <row r="80" spans="1:18" ht="12.75" customHeight="1">
      <c r="R80" s="96"/>
    </row>
  </sheetData>
  <mergeCells count="76">
    <mergeCell ref="A74:J74"/>
    <mergeCell ref="A75:J75"/>
    <mergeCell ref="A76:J76"/>
    <mergeCell ref="A77:L77"/>
    <mergeCell ref="A68:J68"/>
    <mergeCell ref="A69:J69"/>
    <mergeCell ref="A70:J70"/>
    <mergeCell ref="A71:J71"/>
    <mergeCell ref="A72:J72"/>
    <mergeCell ref="A73:J73"/>
    <mergeCell ref="A67:J67"/>
    <mergeCell ref="A56:J56"/>
    <mergeCell ref="A57:J57"/>
    <mergeCell ref="A58:J58"/>
    <mergeCell ref="A59:J59"/>
    <mergeCell ref="A60:J60"/>
    <mergeCell ref="A61:J61"/>
    <mergeCell ref="A62:J62"/>
    <mergeCell ref="A63:G63"/>
    <mergeCell ref="A64:J64"/>
    <mergeCell ref="A65:J65"/>
    <mergeCell ref="A66:J66"/>
    <mergeCell ref="A55:J55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41:J41"/>
    <mergeCell ref="A42:J42"/>
    <mergeCell ref="A43:J43"/>
    <mergeCell ref="A36:J36"/>
    <mergeCell ref="A37:J37"/>
    <mergeCell ref="A38:J38"/>
    <mergeCell ref="A39:J39"/>
    <mergeCell ref="A40:J40"/>
    <mergeCell ref="A35:J35"/>
    <mergeCell ref="A34:J34"/>
    <mergeCell ref="A7:J7"/>
    <mergeCell ref="A20:J20"/>
    <mergeCell ref="A21:J21"/>
    <mergeCell ref="A22:J22"/>
    <mergeCell ref="A23:J23"/>
    <mergeCell ref="A14:J14"/>
    <mergeCell ref="A15:J15"/>
    <mergeCell ref="A16:J16"/>
    <mergeCell ref="A17:J17"/>
    <mergeCell ref="A18:J18"/>
    <mergeCell ref="A19:J19"/>
    <mergeCell ref="A8:J8"/>
    <mergeCell ref="A9:J9"/>
    <mergeCell ref="A10:J10"/>
    <mergeCell ref="A11:J11"/>
    <mergeCell ref="A12:J12"/>
    <mergeCell ref="A1:Q1"/>
    <mergeCell ref="A2:Q2"/>
    <mergeCell ref="A4:G4"/>
    <mergeCell ref="A5:G5"/>
    <mergeCell ref="A6:J6"/>
    <mergeCell ref="A13:J13"/>
    <mergeCell ref="A24:J24"/>
    <mergeCell ref="A25:J25"/>
    <mergeCell ref="A32:J32"/>
    <mergeCell ref="A33:J33"/>
    <mergeCell ref="A26:J26"/>
    <mergeCell ref="A27:J27"/>
    <mergeCell ref="A28:J28"/>
    <mergeCell ref="A29:J29"/>
    <mergeCell ref="A30:J30"/>
    <mergeCell ref="A31:J31"/>
  </mergeCells>
  <pageMargins left="0.6692913385826772" right="0.19685039370078741" top="0.39370078740157483" bottom="0.39370078740157483" header="0" footer="0.19685039370078741"/>
  <pageSetup paperSize="9" scale="95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opLeftCell="E1" workbookViewId="0">
      <selection activeCell="G26" sqref="G26"/>
    </sheetView>
  </sheetViews>
  <sheetFormatPr defaultColWidth="9.140625" defaultRowHeight="12.75"/>
  <cols>
    <col min="1" max="1" width="0.5703125" style="131" hidden="1" customWidth="1"/>
    <col min="2" max="4" width="0" style="131" hidden="1" customWidth="1"/>
    <col min="5" max="5" width="39.42578125" style="131" customWidth="1"/>
    <col min="6" max="6" width="28.5703125" style="131" customWidth="1"/>
    <col min="7" max="7" width="14.7109375" style="131" customWidth="1"/>
    <col min="8" max="8" width="15" style="131" customWidth="1"/>
    <col min="9" max="10" width="0" style="131" hidden="1" customWidth="1"/>
    <col min="11" max="11" width="13.42578125" style="131" customWidth="1"/>
    <col min="12" max="257" width="9.140625" style="131" customWidth="1"/>
    <col min="258" max="16384" width="9.140625" style="131"/>
  </cols>
  <sheetData>
    <row r="1" spans="1:11" ht="6.7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409.6" hidden="1" customHeight="1">
      <c r="A2" s="130"/>
      <c r="B2" s="130"/>
      <c r="C2" s="130"/>
      <c r="D2" s="130"/>
      <c r="E2" s="130"/>
      <c r="F2" s="130"/>
      <c r="G2" s="130"/>
      <c r="H2" s="132" t="s">
        <v>258</v>
      </c>
      <c r="I2" s="130"/>
      <c r="J2" s="130"/>
      <c r="K2" s="130"/>
    </row>
    <row r="3" spans="1:11" ht="4.7" customHeight="1">
      <c r="A3" s="130"/>
      <c r="B3" s="130"/>
      <c r="C3" s="130"/>
      <c r="D3" s="130"/>
      <c r="E3" s="130"/>
      <c r="F3" s="130"/>
      <c r="G3" s="130"/>
      <c r="H3" s="132"/>
      <c r="I3" s="130"/>
      <c r="J3" s="130"/>
      <c r="K3" s="130"/>
    </row>
    <row r="4" spans="1:11" ht="409.6" hidden="1" customHeight="1">
      <c r="A4" s="130"/>
      <c r="B4" s="130"/>
      <c r="C4" s="130"/>
      <c r="D4" s="130"/>
      <c r="E4" s="130"/>
      <c r="F4" s="133"/>
      <c r="G4" s="133"/>
      <c r="H4" s="133"/>
      <c r="I4" s="130"/>
      <c r="J4" s="130"/>
      <c r="K4" s="130"/>
    </row>
    <row r="5" spans="1:11" ht="409.6" hidden="1" customHeight="1">
      <c r="A5" s="130"/>
      <c r="B5" s="130"/>
      <c r="C5" s="130"/>
      <c r="D5" s="130"/>
      <c r="E5" s="130"/>
      <c r="F5" s="133"/>
      <c r="G5" s="133"/>
      <c r="H5" s="133"/>
      <c r="I5" s="130"/>
      <c r="J5" s="130"/>
      <c r="K5" s="130"/>
    </row>
    <row r="6" spans="1:11" ht="409.6" hidden="1" customHeight="1">
      <c r="A6" s="130"/>
      <c r="B6" s="130"/>
      <c r="C6" s="130"/>
      <c r="D6" s="130"/>
      <c r="E6" s="130"/>
      <c r="F6" s="133"/>
      <c r="G6" s="133"/>
      <c r="H6" s="133"/>
      <c r="I6" s="130"/>
      <c r="J6" s="130"/>
      <c r="K6" s="130"/>
    </row>
    <row r="7" spans="1:11" ht="409.6" hidden="1" customHeight="1">
      <c r="A7" s="130"/>
      <c r="B7" s="130"/>
      <c r="C7" s="130"/>
      <c r="D7" s="130"/>
      <c r="E7" s="130"/>
      <c r="F7" s="133"/>
      <c r="G7" s="133"/>
      <c r="H7" s="133"/>
      <c r="I7" s="130"/>
      <c r="J7" s="130"/>
      <c r="K7" s="130"/>
    </row>
    <row r="8" spans="1:11" ht="409.6" hidden="1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s="135" customFormat="1" ht="9.6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</row>
    <row r="10" spans="1:11" s="135" customFormat="1" ht="34.9" customHeight="1">
      <c r="A10" s="136" t="s">
        <v>259</v>
      </c>
      <c r="B10" s="136"/>
      <c r="C10" s="136"/>
      <c r="D10" s="136"/>
      <c r="E10" s="200" t="s">
        <v>305</v>
      </c>
      <c r="F10" s="200"/>
      <c r="G10" s="200"/>
      <c r="H10" s="200"/>
      <c r="I10" s="200"/>
      <c r="J10" s="200"/>
      <c r="K10" s="200"/>
    </row>
    <row r="11" spans="1:11" s="135" customFormat="1" ht="17.45" customHeight="1">
      <c r="A11" s="136" t="s">
        <v>260</v>
      </c>
      <c r="B11" s="136"/>
      <c r="C11" s="136"/>
      <c r="D11" s="136"/>
      <c r="E11" s="136"/>
      <c r="F11" s="136"/>
      <c r="G11" s="136"/>
      <c r="H11" s="136"/>
      <c r="I11" s="137"/>
      <c r="J11" s="137"/>
      <c r="K11" s="134"/>
    </row>
    <row r="12" spans="1:11" s="142" customFormat="1" ht="12.75" customHeight="1">
      <c r="A12" s="138"/>
      <c r="B12" s="138"/>
      <c r="C12" s="138"/>
      <c r="D12" s="138"/>
      <c r="E12" s="138"/>
      <c r="F12" s="139" t="s">
        <v>261</v>
      </c>
      <c r="G12" s="138"/>
      <c r="H12" s="138"/>
      <c r="I12" s="140"/>
      <c r="J12" s="140"/>
      <c r="K12" s="141"/>
    </row>
    <row r="13" spans="1:11" ht="4.9000000000000004" customHeight="1">
      <c r="A13" s="143"/>
      <c r="B13" s="143"/>
      <c r="C13" s="143"/>
      <c r="D13" s="143"/>
      <c r="E13" s="143"/>
      <c r="F13" s="143"/>
      <c r="G13" s="143"/>
      <c r="H13" s="143"/>
      <c r="I13" s="144"/>
      <c r="J13" s="144"/>
      <c r="K13" s="130"/>
    </row>
    <row r="14" spans="1:11" ht="25.15" customHeight="1" thickBot="1">
      <c r="A14" s="130"/>
      <c r="B14" s="145"/>
      <c r="C14" s="145"/>
      <c r="D14" s="145"/>
      <c r="E14" s="130"/>
      <c r="F14" s="130"/>
      <c r="G14" s="130"/>
      <c r="H14" s="146"/>
      <c r="I14" s="147"/>
      <c r="J14" s="130"/>
      <c r="K14" s="148" t="s">
        <v>262</v>
      </c>
    </row>
    <row r="15" spans="1:11" ht="13.7" customHeight="1">
      <c r="A15" s="144"/>
      <c r="B15" s="149"/>
      <c r="C15" s="150"/>
      <c r="D15" s="150"/>
      <c r="E15" s="201" t="s">
        <v>263</v>
      </c>
      <c r="F15" s="201" t="s">
        <v>264</v>
      </c>
      <c r="G15" s="201" t="s">
        <v>185</v>
      </c>
      <c r="H15" s="201" t="s">
        <v>186</v>
      </c>
      <c r="I15" s="201" t="s">
        <v>265</v>
      </c>
      <c r="J15" s="203" t="s">
        <v>265</v>
      </c>
      <c r="K15" s="201" t="s">
        <v>266</v>
      </c>
    </row>
    <row r="16" spans="1:11" ht="12.75" customHeight="1">
      <c r="A16" s="144"/>
      <c r="B16" s="151"/>
      <c r="C16" s="152"/>
      <c r="D16" s="153"/>
      <c r="E16" s="201"/>
      <c r="F16" s="201"/>
      <c r="G16" s="202"/>
      <c r="H16" s="202"/>
      <c r="I16" s="202"/>
      <c r="J16" s="204"/>
      <c r="K16" s="202"/>
    </row>
    <row r="17" spans="1:11" ht="24.6" customHeight="1">
      <c r="A17" s="144"/>
      <c r="B17" s="151"/>
      <c r="C17" s="152"/>
      <c r="D17" s="153"/>
      <c r="E17" s="201"/>
      <c r="F17" s="201"/>
      <c r="G17" s="202"/>
      <c r="H17" s="202"/>
      <c r="I17" s="202"/>
      <c r="J17" s="204"/>
      <c r="K17" s="202"/>
    </row>
    <row r="18" spans="1:11" s="161" customFormat="1" ht="17.45" customHeight="1">
      <c r="A18" s="154"/>
      <c r="B18" s="155"/>
      <c r="C18" s="156"/>
      <c r="D18" s="157"/>
      <c r="E18" s="158">
        <v>1</v>
      </c>
      <c r="F18" s="158">
        <v>2</v>
      </c>
      <c r="G18" s="158">
        <v>3</v>
      </c>
      <c r="H18" s="158">
        <v>4</v>
      </c>
      <c r="I18" s="159"/>
      <c r="J18" s="159"/>
      <c r="K18" s="160">
        <v>5</v>
      </c>
    </row>
    <row r="19" spans="1:11" ht="46.5" customHeight="1">
      <c r="A19" s="144"/>
      <c r="B19" s="205" t="s">
        <v>267</v>
      </c>
      <c r="C19" s="205"/>
      <c r="D19" s="206"/>
      <c r="E19" s="162" t="s">
        <v>268</v>
      </c>
      <c r="F19" s="160" t="s">
        <v>269</v>
      </c>
      <c r="G19" s="163">
        <f>G20+G23+G26+G31</f>
        <v>16144.300000000001</v>
      </c>
      <c r="H19" s="163">
        <f t="shared" ref="H19:H26" si="0">G19</f>
        <v>16144.300000000001</v>
      </c>
      <c r="I19" s="207"/>
      <c r="J19" s="207"/>
      <c r="K19" s="163">
        <f>H19/G19*100</f>
        <v>100</v>
      </c>
    </row>
    <row r="20" spans="1:11" ht="28.5" hidden="1" customHeight="1">
      <c r="A20" s="144"/>
      <c r="B20" s="164"/>
      <c r="C20" s="164"/>
      <c r="D20" s="165"/>
      <c r="E20" s="166" t="s">
        <v>270</v>
      </c>
      <c r="F20" s="167" t="s">
        <v>271</v>
      </c>
      <c r="G20" s="168"/>
      <c r="H20" s="163">
        <f t="shared" si="0"/>
        <v>0</v>
      </c>
      <c r="I20" s="168"/>
      <c r="J20" s="168"/>
      <c r="K20" s="168" t="e">
        <f>H20/G20*100</f>
        <v>#DIV/0!</v>
      </c>
    </row>
    <row r="21" spans="1:11" ht="45" hidden="1" customHeight="1">
      <c r="A21" s="144"/>
      <c r="B21" s="205" t="s">
        <v>272</v>
      </c>
      <c r="C21" s="205"/>
      <c r="D21" s="206"/>
      <c r="E21" s="166" t="s">
        <v>273</v>
      </c>
      <c r="F21" s="167" t="s">
        <v>274</v>
      </c>
      <c r="G21" s="168"/>
      <c r="H21" s="163">
        <f t="shared" si="0"/>
        <v>0</v>
      </c>
      <c r="I21" s="208"/>
      <c r="J21" s="208"/>
      <c r="K21" s="168">
        <v>0</v>
      </c>
    </row>
    <row r="22" spans="1:11" ht="63" hidden="1">
      <c r="A22" s="144"/>
      <c r="B22" s="209" t="s">
        <v>275</v>
      </c>
      <c r="C22" s="209"/>
      <c r="D22" s="210"/>
      <c r="E22" s="166" t="s">
        <v>276</v>
      </c>
      <c r="F22" s="167" t="s">
        <v>277</v>
      </c>
      <c r="G22" s="168"/>
      <c r="H22" s="163">
        <f t="shared" si="0"/>
        <v>0</v>
      </c>
      <c r="I22" s="208"/>
      <c r="J22" s="208"/>
      <c r="K22" s="168" t="e">
        <f>H22/G22*100</f>
        <v>#DIV/0!</v>
      </c>
    </row>
    <row r="23" spans="1:11" ht="46.5" hidden="1" customHeight="1">
      <c r="A23" s="144"/>
      <c r="B23" s="164"/>
      <c r="C23" s="164"/>
      <c r="D23" s="165"/>
      <c r="E23" s="162" t="s">
        <v>278</v>
      </c>
      <c r="F23" s="160" t="s">
        <v>279</v>
      </c>
      <c r="G23" s="163">
        <f>G24+G25</f>
        <v>0</v>
      </c>
      <c r="H23" s="163">
        <f t="shared" si="0"/>
        <v>0</v>
      </c>
      <c r="I23" s="163"/>
      <c r="J23" s="163"/>
      <c r="K23" s="163" t="e">
        <f>H23/G23*100</f>
        <v>#DIV/0!</v>
      </c>
    </row>
    <row r="24" spans="1:11" ht="78.75" hidden="1">
      <c r="A24" s="144"/>
      <c r="B24" s="205" t="s">
        <v>280</v>
      </c>
      <c r="C24" s="205"/>
      <c r="D24" s="206"/>
      <c r="E24" s="166" t="s">
        <v>281</v>
      </c>
      <c r="F24" s="167" t="s">
        <v>282</v>
      </c>
      <c r="G24" s="168"/>
      <c r="H24" s="168">
        <f t="shared" si="0"/>
        <v>0</v>
      </c>
      <c r="I24" s="208"/>
      <c r="J24" s="208"/>
      <c r="K24" s="168">
        <v>0</v>
      </c>
    </row>
    <row r="25" spans="1:11" ht="78.75" hidden="1">
      <c r="A25" s="144"/>
      <c r="B25" s="209" t="s">
        <v>283</v>
      </c>
      <c r="C25" s="209"/>
      <c r="D25" s="210"/>
      <c r="E25" s="166" t="s">
        <v>284</v>
      </c>
      <c r="F25" s="167" t="s">
        <v>285</v>
      </c>
      <c r="G25" s="168"/>
      <c r="H25" s="168">
        <f t="shared" si="0"/>
        <v>0</v>
      </c>
      <c r="I25" s="208"/>
      <c r="J25" s="208"/>
      <c r="K25" s="168" t="e">
        <f>H25/G25*100</f>
        <v>#DIV/0!</v>
      </c>
    </row>
    <row r="26" spans="1:11" ht="47.25">
      <c r="A26" s="144"/>
      <c r="B26" s="164"/>
      <c r="C26" s="164"/>
      <c r="D26" s="165"/>
      <c r="E26" s="162" t="s">
        <v>286</v>
      </c>
      <c r="F26" s="160" t="s">
        <v>287</v>
      </c>
      <c r="G26" s="163">
        <f>G30+G29</f>
        <v>-257.10000000000002</v>
      </c>
      <c r="H26" s="163">
        <f t="shared" si="0"/>
        <v>-257.10000000000002</v>
      </c>
      <c r="I26" s="163"/>
      <c r="J26" s="163"/>
      <c r="K26" s="163">
        <f>H26/G26*100</f>
        <v>100</v>
      </c>
    </row>
    <row r="27" spans="1:11" ht="93.75" hidden="1" customHeight="1">
      <c r="A27" s="144"/>
      <c r="B27" s="205" t="s">
        <v>288</v>
      </c>
      <c r="C27" s="205"/>
      <c r="D27" s="206"/>
      <c r="E27" s="166" t="s">
        <v>289</v>
      </c>
      <c r="F27" s="167" t="s">
        <v>290</v>
      </c>
      <c r="G27" s="168"/>
      <c r="H27" s="168"/>
      <c r="I27" s="208"/>
      <c r="J27" s="208"/>
      <c r="K27" s="168" t="e">
        <f>H27/G27*100</f>
        <v>#DIV/0!</v>
      </c>
    </row>
    <row r="28" spans="1:11" ht="79.150000000000006" hidden="1" customHeight="1">
      <c r="A28" s="144"/>
      <c r="B28" s="205" t="s">
        <v>291</v>
      </c>
      <c r="C28" s="205"/>
      <c r="D28" s="206"/>
      <c r="E28" s="166" t="s">
        <v>292</v>
      </c>
      <c r="F28" s="167" t="s">
        <v>293</v>
      </c>
      <c r="G28" s="168"/>
      <c r="H28" s="168"/>
      <c r="I28" s="208"/>
      <c r="J28" s="208"/>
      <c r="K28" s="168" t="e">
        <f>H28/G28*100</f>
        <v>#DIV/0!</v>
      </c>
    </row>
    <row r="29" spans="1:11" ht="94.5">
      <c r="A29" s="144"/>
      <c r="B29" s="205" t="s">
        <v>294</v>
      </c>
      <c r="C29" s="205"/>
      <c r="D29" s="206"/>
      <c r="E29" s="166" t="s">
        <v>295</v>
      </c>
      <c r="F29" s="167" t="s">
        <v>296</v>
      </c>
      <c r="G29" s="168">
        <v>-300</v>
      </c>
      <c r="H29" s="168">
        <f>G29</f>
        <v>-300</v>
      </c>
      <c r="I29" s="208"/>
      <c r="J29" s="208"/>
      <c r="K29" s="168">
        <v>100</v>
      </c>
    </row>
    <row r="30" spans="1:11" ht="115.5" customHeight="1">
      <c r="A30" s="144"/>
      <c r="B30" s="209" t="s">
        <v>297</v>
      </c>
      <c r="C30" s="209"/>
      <c r="D30" s="210"/>
      <c r="E30" s="169" t="s">
        <v>302</v>
      </c>
      <c r="F30" s="167" t="s">
        <v>298</v>
      </c>
      <c r="G30" s="168">
        <v>42.9</v>
      </c>
      <c r="H30" s="168">
        <f>G30</f>
        <v>42.9</v>
      </c>
      <c r="I30" s="208"/>
      <c r="J30" s="208"/>
      <c r="K30" s="168">
        <f>H30/G30*100</f>
        <v>100</v>
      </c>
    </row>
    <row r="31" spans="1:11" ht="32.25" thickBot="1">
      <c r="A31" s="144"/>
      <c r="B31" s="145"/>
      <c r="C31" s="145"/>
      <c r="D31" s="145"/>
      <c r="E31" s="162" t="s">
        <v>301</v>
      </c>
      <c r="F31" s="160" t="s">
        <v>299</v>
      </c>
      <c r="G31" s="163">
        <v>16401.400000000001</v>
      </c>
      <c r="H31" s="163">
        <f>G31</f>
        <v>16401.400000000001</v>
      </c>
      <c r="I31" s="170"/>
      <c r="J31" s="170"/>
      <c r="K31" s="163">
        <f>H31/G31*100</f>
        <v>100</v>
      </c>
    </row>
    <row r="32" spans="1:11" ht="37.5" customHeight="1">
      <c r="A32" s="171"/>
      <c r="B32" s="130"/>
      <c r="C32" s="130"/>
      <c r="D32" s="130"/>
      <c r="E32" s="130"/>
      <c r="F32" s="130"/>
      <c r="G32" s="130"/>
      <c r="H32" s="130"/>
      <c r="I32" s="130"/>
      <c r="J32" s="130"/>
      <c r="K32" s="130"/>
    </row>
    <row r="33" spans="1:11" ht="12.75" customHeight="1">
      <c r="A33" s="172"/>
      <c r="B33" s="173"/>
      <c r="C33" s="173"/>
      <c r="D33" s="173"/>
      <c r="E33" s="174"/>
      <c r="F33" s="175"/>
      <c r="G33" s="175"/>
      <c r="H33" s="176"/>
      <c r="I33" s="130"/>
      <c r="J33" s="130"/>
      <c r="K33" s="130"/>
    </row>
    <row r="34" spans="1:11" ht="11.25" customHeight="1">
      <c r="A34" s="130"/>
      <c r="B34" s="130"/>
      <c r="C34" s="130"/>
      <c r="D34" s="130"/>
      <c r="E34" s="177"/>
      <c r="F34" s="178"/>
      <c r="G34" s="178"/>
      <c r="H34" s="175"/>
      <c r="I34" s="130"/>
      <c r="J34" s="130"/>
      <c r="K34" s="130"/>
    </row>
  </sheetData>
  <mergeCells count="26">
    <mergeCell ref="B28:D28"/>
    <mergeCell ref="I28:J28"/>
    <mergeCell ref="B29:D29"/>
    <mergeCell ref="I29:J29"/>
    <mergeCell ref="B30:D30"/>
    <mergeCell ref="I30:J30"/>
    <mergeCell ref="B24:D24"/>
    <mergeCell ref="I24:J24"/>
    <mergeCell ref="B25:D25"/>
    <mergeCell ref="I25:J25"/>
    <mergeCell ref="B27:D27"/>
    <mergeCell ref="I27:J27"/>
    <mergeCell ref="B19:D19"/>
    <mergeCell ref="I19:J19"/>
    <mergeCell ref="B21:D21"/>
    <mergeCell ref="I21:J21"/>
    <mergeCell ref="B22:D22"/>
    <mergeCell ref="I22:J22"/>
    <mergeCell ref="E10:K10"/>
    <mergeCell ref="E15:E17"/>
    <mergeCell ref="F15:F17"/>
    <mergeCell ref="G15:G17"/>
    <mergeCell ref="H15:H17"/>
    <mergeCell ref="I15:I17"/>
    <mergeCell ref="J15:J17"/>
    <mergeCell ref="K15:K17"/>
  </mergeCells>
  <pageMargins left="0.6" right="0.39" top="0.34" bottom="0.59055118110236204" header="0" footer="0.275590546487823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ДОХОДЫ!Область_печати</vt:lpstr>
    </vt:vector>
  </TitlesOfParts>
  <Company>Финансовый орган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naumova</cp:lastModifiedBy>
  <cp:lastPrinted>2020-11-13T07:25:20Z</cp:lastPrinted>
  <dcterms:created xsi:type="dcterms:W3CDTF">2009-02-04T12:34:46Z</dcterms:created>
  <dcterms:modified xsi:type="dcterms:W3CDTF">2020-11-25T05:25:27Z</dcterms:modified>
</cp:coreProperties>
</file>